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user01\Downloads\"/>
    </mc:Choice>
  </mc:AlternateContent>
  <xr:revisionPtr revIDLastSave="0" documentId="13_ncr:1_{E47F24A5-0CFE-436D-87C5-252E38B23141}" xr6:coauthVersionLast="47" xr6:coauthVersionMax="47" xr10:uidLastSave="{00000000-0000-0000-0000-000000000000}"/>
  <workbookProtection workbookAlgorithmName="SHA-512" workbookHashValue="4VE8xFqZ89oRycMezIt5ZHE2aFtdILBA2zzI/7m1IQn+Azu3YjSK3NxQv25iO7UmQLlJh8c8D1xB5OUqQT8VRA==" workbookSaltValue="Gl4YiHVoptHbIa6hUMmDag==" workbookSpinCount="100000" lockStructure="1"/>
  <bookViews>
    <workbookView xWindow="-120" yWindow="-120" windowWidth="29040" windowHeight="15720" firstSheet="1" activeTab="1" xr2:uid="{B67479AB-47C6-45C3-925A-6E1BD85A0886}"/>
  </bookViews>
  <sheets>
    <sheet name="選択肢" sheetId="3" state="hidden" r:id="rId1"/>
    <sheet name="水大賞" sheetId="2" r:id="rId2"/>
    <sheet name="水大賞DB用" sheetId="5" state="hidden" r:id="rId3"/>
  </sheets>
  <definedNames>
    <definedName name="_Hlk27142553" localSheetId="1">水大賞!#REF!</definedName>
    <definedName name="_Hlk27147560" localSheetId="1">水大賞!#REF!</definedName>
    <definedName name="_Hlk27147611" localSheetId="1">水大賞!$J$1</definedName>
    <definedName name="OLE_LINK1" localSheetId="1">水大賞!#REF!</definedName>
    <definedName name="_xlnm.Print_Area" localSheetId="1">水大賞!$A$1:$L$91</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 i="2" l="1" a="1"/>
  <c r="K7" i="2"/>
  <c r="K23" i="2"/>
  <c r="K18" i="2"/>
  <c r="K13" i="2"/>
  <c r="K8" i="2"/>
  <c r="K46" i="2"/>
  <c r="BX2" i="5"/>
  <c r="K80" i="2"/>
  <c r="K78" i="2"/>
  <c r="BN2" i="5"/>
  <c r="K60" i="2"/>
  <c r="K35" i="2"/>
  <c r="CG2" i="5"/>
  <c r="CT2" i="5"/>
  <c r="CH2" i="5"/>
  <c r="CF2" i="5"/>
  <c r="CE2" i="5"/>
  <c r="CD2" i="5"/>
  <c r="CC2" i="5"/>
  <c r="CB2" i="5"/>
  <c r="CA2" i="5"/>
  <c r="BZ2" i="5"/>
  <c r="BY2" i="5"/>
  <c r="BM2" i="5"/>
  <c r="K49" i="2"/>
  <c r="CI2" i="5"/>
  <c r="CQ2" i="5"/>
  <c r="CJ2" i="5"/>
  <c r="AX2" i="5"/>
  <c r="AW2" i="5"/>
  <c r="AM2" i="5"/>
  <c r="AL2" i="5"/>
  <c r="AD2" i="5"/>
  <c r="AC2" i="5"/>
  <c r="U2" i="5"/>
  <c r="S2" i="5"/>
  <c r="R2" i="5"/>
  <c r="T2" i="5"/>
  <c r="A53" i="2"/>
  <c r="C54" i="2"/>
  <c r="A37" i="2"/>
  <c r="K59" i="2"/>
  <c r="A29" i="2"/>
  <c r="B31" i="2"/>
  <c r="C31" i="2"/>
  <c r="K33" i="2"/>
  <c r="K4" i="2"/>
  <c r="K6" i="2"/>
  <c r="CL2" i="5"/>
  <c r="K2" i="5"/>
  <c r="DR2" i="5"/>
  <c r="DQ2" i="5"/>
  <c r="DP2" i="5"/>
  <c r="DO2" i="5"/>
  <c r="DN2" i="5"/>
  <c r="DM2" i="5"/>
  <c r="DL2" i="5"/>
  <c r="DK2" i="5"/>
  <c r="DJ2" i="5"/>
  <c r="DC2" i="5"/>
  <c r="DB2" i="5"/>
  <c r="DA2" i="5"/>
  <c r="CY2" i="5"/>
  <c r="CX2" i="5"/>
  <c r="CW2" i="5"/>
  <c r="CV2" i="5"/>
  <c r="DI2" i="5"/>
  <c r="DH2" i="5"/>
  <c r="DG2" i="5"/>
  <c r="DF2" i="5"/>
  <c r="DE2" i="5"/>
  <c r="DD2" i="5"/>
  <c r="CS2" i="5"/>
  <c r="CR2" i="5"/>
  <c r="CP2" i="5"/>
  <c r="CO2" i="5"/>
  <c r="CN2" i="5"/>
  <c r="CM2" i="5"/>
  <c r="CK2" i="5"/>
  <c r="BW2" i="5"/>
  <c r="BV2" i="5"/>
  <c r="BU2" i="5"/>
  <c r="BT2" i="5"/>
  <c r="BS2" i="5"/>
  <c r="BR2" i="5"/>
  <c r="BQ2" i="5"/>
  <c r="BP2" i="5"/>
  <c r="BO2" i="5"/>
  <c r="BL2" i="5"/>
  <c r="BK2" i="5"/>
  <c r="BJ2" i="5"/>
  <c r="BH2" i="5"/>
  <c r="BG2" i="5"/>
  <c r="BF2" i="5"/>
  <c r="BE2" i="5"/>
  <c r="BD2" i="5"/>
  <c r="BC2" i="5"/>
  <c r="BB2" i="5"/>
  <c r="BA2" i="5"/>
  <c r="AZ2" i="5"/>
  <c r="AY2" i="5"/>
  <c r="AV2" i="5"/>
  <c r="AU2" i="5"/>
  <c r="AT2" i="5"/>
  <c r="AS2" i="5"/>
  <c r="AR2" i="5"/>
  <c r="AQ2" i="5"/>
  <c r="AP2" i="5"/>
  <c r="AO2" i="5"/>
  <c r="AN2" i="5"/>
  <c r="AK2" i="5"/>
  <c r="AJ2" i="5"/>
  <c r="AI2" i="5"/>
  <c r="AH2" i="5"/>
  <c r="AG2" i="5"/>
  <c r="AF2" i="5"/>
  <c r="AE2" i="5"/>
  <c r="AB2" i="5"/>
  <c r="AA2" i="5"/>
  <c r="Z2" i="5"/>
  <c r="Y2" i="5"/>
  <c r="X2" i="5"/>
  <c r="W2" i="5"/>
  <c r="V2" i="5"/>
  <c r="Q2" i="5"/>
  <c r="P2" i="5"/>
  <c r="K68" i="2"/>
  <c r="O2" i="5"/>
  <c r="N2" i="5"/>
  <c r="M2" i="5"/>
  <c r="L2" i="5"/>
  <c r="J2" i="5"/>
  <c r="I2" i="5"/>
  <c r="H2" i="5"/>
  <c r="G2" i="5"/>
  <c r="E2" i="5"/>
  <c r="D2" i="5"/>
  <c r="K32" i="2"/>
  <c r="K31" i="2"/>
  <c r="K56" i="2"/>
  <c r="K55" i="2"/>
  <c r="K54" i="2"/>
  <c r="K53" i="2"/>
  <c r="K57" i="2"/>
  <c r="K64" i="2"/>
  <c r="K37" i="2"/>
  <c r="K2" i="2"/>
  <c r="K39" i="2"/>
  <c r="K36" i="2"/>
  <c r="K34" i="2"/>
  <c r="K75" i="2"/>
  <c r="K63" i="2"/>
  <c r="K72" i="2"/>
  <c r="K58" i="2"/>
  <c r="K69" i="2"/>
  <c r="K30" i="2"/>
  <c r="K29" i="2"/>
  <c r="K3" i="2"/>
  <c r="BI2" i="5"/>
  <c r="CZ2" i="5"/>
  <c r="F2" i="5"/>
  <c r="CU2" i="5"/>
  <c r="J67" i="2"/>
  <c r="K6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<sst xmlns="http://schemas.openxmlformats.org/spreadsheetml/2006/main" count="346" uniqueCount="280">
  <si>
    <t>〒</t>
  </si>
  <si>
    <t>リクリエーション</t>
  </si>
  <si>
    <t>活動主体</t>
    <rPh sb="0" eb="2">
      <t>カツドウ</t>
    </rPh>
    <rPh sb="2" eb="4">
      <t>シュタイ</t>
    </rPh>
    <phoneticPr fontId="3"/>
  </si>
  <si>
    <t>学校</t>
    <rPh sb="0" eb="2">
      <t>ガッコウ</t>
    </rPh>
    <phoneticPr fontId="3"/>
  </si>
  <si>
    <t>企業</t>
    <rPh sb="0" eb="2">
      <t>キギョウ</t>
    </rPh>
    <phoneticPr fontId="3"/>
  </si>
  <si>
    <t>団体</t>
    <rPh sb="0" eb="2">
      <t>ダンタイ</t>
    </rPh>
    <phoneticPr fontId="3"/>
  </si>
  <si>
    <t>個人</t>
    <rPh sb="0" eb="2">
      <t>コジン</t>
    </rPh>
    <phoneticPr fontId="3"/>
  </si>
  <si>
    <t>行政</t>
    <rPh sb="0" eb="2">
      <t>ギョウセイ</t>
    </rPh>
    <phoneticPr fontId="3"/>
  </si>
  <si>
    <t>活動分野</t>
    <rPh sb="0" eb="2">
      <t>カツドウ</t>
    </rPh>
    <rPh sb="2" eb="4">
      <t>ブンヤ</t>
    </rPh>
    <phoneticPr fontId="3"/>
  </si>
  <si>
    <t>復興</t>
    <rPh sb="0" eb="2">
      <t>フッコウ</t>
    </rPh>
    <phoneticPr fontId="3"/>
  </si>
  <si>
    <t>水環境</t>
    <phoneticPr fontId="3"/>
  </si>
  <si>
    <t>水資源</t>
    <phoneticPr fontId="3"/>
  </si>
  <si>
    <t>水文化</t>
    <phoneticPr fontId="3"/>
  </si>
  <si>
    <t>水防災</t>
    <phoneticPr fontId="3"/>
  </si>
  <si>
    <t>水環境</t>
    <rPh sb="0" eb="1">
      <t>ミズ</t>
    </rPh>
    <rPh sb="1" eb="3">
      <t>カンキョウ</t>
    </rPh>
    <phoneticPr fontId="3"/>
  </si>
  <si>
    <t>水質保全</t>
    <phoneticPr fontId="3"/>
  </si>
  <si>
    <t>排水規制</t>
    <phoneticPr fontId="3"/>
  </si>
  <si>
    <t>水質観測</t>
    <phoneticPr fontId="3"/>
  </si>
  <si>
    <t>水資源開発</t>
  </si>
  <si>
    <t>写真・絵画等</t>
  </si>
  <si>
    <t>水防活動</t>
  </si>
  <si>
    <t>節水</t>
  </si>
  <si>
    <t>文学</t>
  </si>
  <si>
    <t>雨水貯留浸透</t>
  </si>
  <si>
    <t>水源の保全</t>
  </si>
  <si>
    <t>歴史</t>
  </si>
  <si>
    <t>洪水予測</t>
  </si>
  <si>
    <t>生物の保護</t>
  </si>
  <si>
    <t>雨水利用</t>
  </si>
  <si>
    <t>演劇</t>
  </si>
  <si>
    <t>学習・普及</t>
  </si>
  <si>
    <t>清掃・美化</t>
  </si>
  <si>
    <t>水利用の管理</t>
  </si>
  <si>
    <t>その他</t>
  </si>
  <si>
    <t>総合学習</t>
  </si>
  <si>
    <t>◎</t>
    <phoneticPr fontId="3"/>
  </si>
  <si>
    <t>○</t>
    <phoneticPr fontId="3"/>
  </si>
  <si>
    <t>◎○</t>
    <phoneticPr fontId="3"/>
  </si>
  <si>
    <t>なし</t>
    <phoneticPr fontId="3"/>
  </si>
  <si>
    <t>きっかけ</t>
    <phoneticPr fontId="3"/>
  </si>
  <si>
    <t>2.官庁内ポスター</t>
    <phoneticPr fontId="3"/>
  </si>
  <si>
    <t>3.日本河川協会ホームページ</t>
    <phoneticPr fontId="3"/>
  </si>
  <si>
    <t>4.水大賞事務局からの案内</t>
    <phoneticPr fontId="3"/>
  </si>
  <si>
    <t>5.国の機関からの誘い</t>
    <phoneticPr fontId="3"/>
  </si>
  <si>
    <t>6.県・市町村からの誘い</t>
    <phoneticPr fontId="3"/>
  </si>
  <si>
    <t>7.教育関係機関</t>
    <phoneticPr fontId="3"/>
  </si>
  <si>
    <t>8.日本河川協会ホームページ以外のインターネットの情報</t>
    <phoneticPr fontId="3"/>
  </si>
  <si>
    <t>9.その他</t>
    <phoneticPr fontId="3"/>
  </si>
  <si>
    <t>--</t>
  </si>
  <si>
    <t>--</t>
    <phoneticPr fontId="3"/>
  </si>
  <si>
    <t>-</t>
  </si>
  <si>
    <t>-</t>
    <phoneticPr fontId="3"/>
  </si>
  <si>
    <t>大賞</t>
    <rPh sb="0" eb="2">
      <t>タイショウ</t>
    </rPh>
    <phoneticPr fontId="1"/>
  </si>
  <si>
    <t>国土交通大臣賞</t>
    <rPh sb="0" eb="2">
      <t>コクド</t>
    </rPh>
    <rPh sb="2" eb="4">
      <t>コウツウ</t>
    </rPh>
    <rPh sb="4" eb="6">
      <t>ダイジン</t>
    </rPh>
    <rPh sb="6" eb="7">
      <t>ショウ</t>
    </rPh>
    <phoneticPr fontId="1"/>
  </si>
  <si>
    <t>環境大臣賞</t>
    <rPh sb="0" eb="2">
      <t>カンキョウ</t>
    </rPh>
    <rPh sb="2" eb="4">
      <t>ダイジン</t>
    </rPh>
    <rPh sb="4" eb="5">
      <t>ショウ</t>
    </rPh>
    <phoneticPr fontId="1"/>
  </si>
  <si>
    <t>厚生労働大臣賞</t>
    <rPh sb="0" eb="2">
      <t>コウセイ</t>
    </rPh>
    <rPh sb="2" eb="4">
      <t>ロウドウ</t>
    </rPh>
    <rPh sb="4" eb="6">
      <t>ダイジン</t>
    </rPh>
    <rPh sb="6" eb="7">
      <t>ショウ</t>
    </rPh>
    <phoneticPr fontId="1"/>
  </si>
  <si>
    <t>農林水産大臣賞</t>
    <rPh sb="0" eb="2">
      <t>ノウリン</t>
    </rPh>
    <rPh sb="2" eb="4">
      <t>スイサン</t>
    </rPh>
    <rPh sb="4" eb="6">
      <t>ダイジン</t>
    </rPh>
    <rPh sb="6" eb="7">
      <t>ショウ</t>
    </rPh>
    <phoneticPr fontId="1"/>
  </si>
  <si>
    <t>文部科学大臣賞</t>
    <rPh sb="0" eb="2">
      <t>モンブ</t>
    </rPh>
    <rPh sb="2" eb="4">
      <t>カガク</t>
    </rPh>
    <rPh sb="4" eb="6">
      <t>ダイジン</t>
    </rPh>
    <rPh sb="6" eb="7">
      <t>ショウ</t>
    </rPh>
    <phoneticPr fontId="1"/>
  </si>
  <si>
    <t>経済産業大臣賞</t>
    <rPh sb="0" eb="2">
      <t>ケイザイ</t>
    </rPh>
    <rPh sb="2" eb="4">
      <t>サンギョウ</t>
    </rPh>
    <rPh sb="4" eb="6">
      <t>ダイジン</t>
    </rPh>
    <rPh sb="6" eb="7">
      <t>ショウ</t>
    </rPh>
    <phoneticPr fontId="1"/>
  </si>
  <si>
    <t>市民活動賞</t>
    <rPh sb="0" eb="2">
      <t>シミン</t>
    </rPh>
    <rPh sb="2" eb="4">
      <t>カツドウ</t>
    </rPh>
    <rPh sb="4" eb="5">
      <t>ショウ</t>
    </rPh>
    <phoneticPr fontId="1"/>
  </si>
  <si>
    <t>国際貢献賞</t>
    <rPh sb="0" eb="2">
      <t>コクサイ</t>
    </rPh>
    <rPh sb="2" eb="4">
      <t>コウケン</t>
    </rPh>
    <rPh sb="4" eb="5">
      <t>ショウ</t>
    </rPh>
    <phoneticPr fontId="1"/>
  </si>
  <si>
    <t>未来開拓賞</t>
    <rPh sb="0" eb="5">
      <t>ミライカイタクショウ</t>
    </rPh>
    <phoneticPr fontId="1"/>
  </si>
  <si>
    <t>審査部会特別賞</t>
    <rPh sb="0" eb="2">
      <t>シンサ</t>
    </rPh>
    <rPh sb="2" eb="4">
      <t>ブカイ</t>
    </rPh>
    <rPh sb="4" eb="7">
      <t>トクベツショウ</t>
    </rPh>
    <phoneticPr fontId="1"/>
  </si>
  <si>
    <t>タイムリー賞</t>
    <rPh sb="5" eb="6">
      <t>ショウ</t>
    </rPh>
    <phoneticPr fontId="1"/>
  </si>
  <si>
    <t>奨励賞</t>
    <rPh sb="0" eb="3">
      <t>ショウレイショウ</t>
    </rPh>
    <phoneticPr fontId="1"/>
  </si>
  <si>
    <t>--</t>
    <phoneticPr fontId="3"/>
  </si>
  <si>
    <t>受賞</t>
    <rPh sb="0" eb="2">
      <t>ジュショウ</t>
    </rPh>
    <phoneticPr fontId="1"/>
  </si>
  <si>
    <t>性別</t>
    <rPh sb="0" eb="2">
      <t>セイベツ</t>
    </rPh>
    <phoneticPr fontId="3"/>
  </si>
  <si>
    <t>男</t>
    <rPh sb="0" eb="1">
      <t>オトコ</t>
    </rPh>
    <phoneticPr fontId="3"/>
  </si>
  <si>
    <t>女</t>
    <rPh sb="0" eb="1">
      <t>オンナ</t>
    </rPh>
    <phoneticPr fontId="3"/>
  </si>
  <si>
    <t>男・女</t>
    <rPh sb="1" eb="2">
      <t>オンナ</t>
    </rPh>
    <phoneticPr fontId="3"/>
  </si>
  <si>
    <t>00-01回</t>
    <rPh sb="5" eb="6">
      <t>カイ</t>
    </rPh>
    <phoneticPr fontId="3"/>
  </si>
  <si>
    <t>00-02西暦年</t>
    <rPh sb="5" eb="7">
      <t>セイレキ</t>
    </rPh>
    <rPh sb="7" eb="8">
      <t>ネン</t>
    </rPh>
    <phoneticPr fontId="3"/>
  </si>
  <si>
    <t>00-03通番号</t>
    <rPh sb="5" eb="6">
      <t>トオ</t>
    </rPh>
    <rPh sb="6" eb="8">
      <t>バンゴウ</t>
    </rPh>
    <phoneticPr fontId="3"/>
  </si>
  <si>
    <t>01-01活動の名称フリガナ</t>
    <rPh sb="5" eb="7">
      <t>カツドウ</t>
    </rPh>
    <rPh sb="8" eb="10">
      <t>メイショウ</t>
    </rPh>
    <phoneticPr fontId="3"/>
  </si>
  <si>
    <t>01-02活動の名称</t>
    <rPh sb="5" eb="7">
      <t>カツドウ</t>
    </rPh>
    <rPh sb="8" eb="10">
      <t>メイショウ</t>
    </rPh>
    <phoneticPr fontId="3"/>
  </si>
  <si>
    <t>02-01記入年</t>
    <rPh sb="5" eb="7">
      <t>キニュウ</t>
    </rPh>
    <rPh sb="7" eb="8">
      <t>ドシ</t>
    </rPh>
    <phoneticPr fontId="3"/>
  </si>
  <si>
    <t>02-02記入月</t>
    <rPh sb="5" eb="7">
      <t>キニュウ</t>
    </rPh>
    <rPh sb="7" eb="8">
      <t>ツキ</t>
    </rPh>
    <phoneticPr fontId="3"/>
  </si>
  <si>
    <t>02-03記入日</t>
    <rPh sb="5" eb="7">
      <t>キニュウ</t>
    </rPh>
    <rPh sb="7" eb="8">
      <t>ニチ</t>
    </rPh>
    <phoneticPr fontId="3"/>
  </si>
  <si>
    <t>02記入年月日</t>
    <rPh sb="2" eb="4">
      <t>キニュウ</t>
    </rPh>
    <rPh sb="4" eb="7">
      <t>ネンガッピ</t>
    </rPh>
    <phoneticPr fontId="3"/>
  </si>
  <si>
    <t>04-01-00水環境◎○</t>
    <rPh sb="8" eb="9">
      <t>ミズ</t>
    </rPh>
    <rPh sb="9" eb="11">
      <t>カンキョウ</t>
    </rPh>
    <phoneticPr fontId="3"/>
  </si>
  <si>
    <t>04-01-01活動内容1</t>
    <rPh sb="8" eb="10">
      <t>カツドウ</t>
    </rPh>
    <rPh sb="10" eb="12">
      <t>ナイヨウ</t>
    </rPh>
    <phoneticPr fontId="3"/>
  </si>
  <si>
    <t>04-01-02具体的内容1</t>
    <rPh sb="8" eb="11">
      <t>グタイテキ</t>
    </rPh>
    <rPh sb="11" eb="13">
      <t>ナイヨウ</t>
    </rPh>
    <phoneticPr fontId="3"/>
  </si>
  <si>
    <t>04-01-03活動内容2</t>
    <rPh sb="8" eb="10">
      <t>カツドウ</t>
    </rPh>
    <rPh sb="10" eb="12">
      <t>ナイヨウ</t>
    </rPh>
    <phoneticPr fontId="3"/>
  </si>
  <si>
    <t>04-01-04具体的内容2</t>
    <rPh sb="8" eb="11">
      <t>グタイテキ</t>
    </rPh>
    <rPh sb="11" eb="13">
      <t>ナイヨウ</t>
    </rPh>
    <phoneticPr fontId="3"/>
  </si>
  <si>
    <t>04-01-05活動内容3</t>
    <rPh sb="8" eb="10">
      <t>カツドウ</t>
    </rPh>
    <rPh sb="10" eb="12">
      <t>ナイヨウ</t>
    </rPh>
    <phoneticPr fontId="3"/>
  </si>
  <si>
    <t>04-01-06具体的内容3</t>
    <rPh sb="8" eb="11">
      <t>グタイテキ</t>
    </rPh>
    <rPh sb="11" eb="13">
      <t>ナイヨウ</t>
    </rPh>
    <phoneticPr fontId="3"/>
  </si>
  <si>
    <t>04-01-07活動内容4</t>
    <rPh sb="8" eb="10">
      <t>カツドウ</t>
    </rPh>
    <rPh sb="10" eb="12">
      <t>ナイヨウ</t>
    </rPh>
    <phoneticPr fontId="3"/>
  </si>
  <si>
    <t>04-01-08具体的内容4</t>
    <rPh sb="8" eb="11">
      <t>グタイテキ</t>
    </rPh>
    <rPh sb="11" eb="13">
      <t>ナイヨウ</t>
    </rPh>
    <phoneticPr fontId="3"/>
  </si>
  <si>
    <t>04-02-00水資源◎○</t>
    <rPh sb="8" eb="9">
      <t>ミズ</t>
    </rPh>
    <rPh sb="9" eb="11">
      <t>シゲン</t>
    </rPh>
    <phoneticPr fontId="3"/>
  </si>
  <si>
    <t>04-02-01活動内容1</t>
    <rPh sb="8" eb="10">
      <t>カツドウ</t>
    </rPh>
    <rPh sb="10" eb="12">
      <t>ナイヨウ</t>
    </rPh>
    <phoneticPr fontId="3"/>
  </si>
  <si>
    <t>04-02-02具体的内容1</t>
    <rPh sb="8" eb="11">
      <t>グタイテキ</t>
    </rPh>
    <rPh sb="11" eb="13">
      <t>ナイヨウ</t>
    </rPh>
    <phoneticPr fontId="3"/>
  </si>
  <si>
    <t>04-02-03活動内容2</t>
    <rPh sb="8" eb="10">
      <t>カツドウ</t>
    </rPh>
    <rPh sb="10" eb="12">
      <t>ナイヨウ</t>
    </rPh>
    <phoneticPr fontId="3"/>
  </si>
  <si>
    <t>04-02-04具体的内容2</t>
    <rPh sb="8" eb="11">
      <t>グタイテキ</t>
    </rPh>
    <rPh sb="11" eb="13">
      <t>ナイヨウ</t>
    </rPh>
    <phoneticPr fontId="3"/>
  </si>
  <si>
    <t>04-02-05活動内容3</t>
    <rPh sb="8" eb="10">
      <t>カツドウ</t>
    </rPh>
    <rPh sb="10" eb="12">
      <t>ナイヨウ</t>
    </rPh>
    <phoneticPr fontId="3"/>
  </si>
  <si>
    <t>04-02-06具体的内容3</t>
    <rPh sb="8" eb="11">
      <t>グタイテキ</t>
    </rPh>
    <rPh sb="11" eb="13">
      <t>ナイヨウ</t>
    </rPh>
    <phoneticPr fontId="3"/>
  </si>
  <si>
    <t>04-03-00水文化◎○</t>
    <rPh sb="8" eb="9">
      <t>ミズ</t>
    </rPh>
    <rPh sb="9" eb="11">
      <t>ブンカ</t>
    </rPh>
    <phoneticPr fontId="3"/>
  </si>
  <si>
    <t>04-03-01活動内容1</t>
    <rPh sb="8" eb="10">
      <t>カツドウ</t>
    </rPh>
    <rPh sb="10" eb="12">
      <t>ナイヨウ</t>
    </rPh>
    <phoneticPr fontId="3"/>
  </si>
  <si>
    <t>04-03-02具体的内容1</t>
    <rPh sb="8" eb="11">
      <t>グタイテキ</t>
    </rPh>
    <rPh sb="11" eb="13">
      <t>ナイヨウ</t>
    </rPh>
    <phoneticPr fontId="3"/>
  </si>
  <si>
    <t>04-03-03活動内容2</t>
    <rPh sb="8" eb="10">
      <t>カツドウ</t>
    </rPh>
    <rPh sb="10" eb="12">
      <t>ナイヨウ</t>
    </rPh>
    <phoneticPr fontId="3"/>
  </si>
  <si>
    <t>04-03-04具体的内容2</t>
    <rPh sb="8" eb="11">
      <t>グタイテキ</t>
    </rPh>
    <rPh sb="11" eb="13">
      <t>ナイヨウ</t>
    </rPh>
    <phoneticPr fontId="3"/>
  </si>
  <si>
    <t>04-03-05活動内容3</t>
    <rPh sb="8" eb="10">
      <t>カツドウ</t>
    </rPh>
    <rPh sb="10" eb="12">
      <t>ナイヨウ</t>
    </rPh>
    <phoneticPr fontId="3"/>
  </si>
  <si>
    <t>04-03-06具体的内容3</t>
    <rPh sb="8" eb="11">
      <t>グタイテキ</t>
    </rPh>
    <rPh sb="11" eb="13">
      <t>ナイヨウ</t>
    </rPh>
    <phoneticPr fontId="3"/>
  </si>
  <si>
    <t>04-03-07活動内容4</t>
    <rPh sb="8" eb="10">
      <t>カツドウ</t>
    </rPh>
    <rPh sb="10" eb="12">
      <t>ナイヨウ</t>
    </rPh>
    <phoneticPr fontId="3"/>
  </si>
  <si>
    <t>04-03-08具体的内容4</t>
    <rPh sb="8" eb="11">
      <t>グタイテキ</t>
    </rPh>
    <rPh sb="11" eb="13">
      <t>ナイヨウ</t>
    </rPh>
    <phoneticPr fontId="3"/>
  </si>
  <si>
    <t>04-04-00水防災◎○</t>
    <rPh sb="8" eb="9">
      <t>ミズ</t>
    </rPh>
    <rPh sb="9" eb="11">
      <t>ボウサイ</t>
    </rPh>
    <phoneticPr fontId="3"/>
  </si>
  <si>
    <t>04-04-01活動内容1</t>
    <rPh sb="8" eb="10">
      <t>カツドウ</t>
    </rPh>
    <rPh sb="10" eb="12">
      <t>ナイヨウ</t>
    </rPh>
    <phoneticPr fontId="3"/>
  </si>
  <si>
    <t>04-04-02具体的内容1</t>
    <rPh sb="8" eb="11">
      <t>グタイテキ</t>
    </rPh>
    <rPh sb="11" eb="13">
      <t>ナイヨウ</t>
    </rPh>
    <phoneticPr fontId="3"/>
  </si>
  <si>
    <t>04-04-03活動内容2</t>
    <rPh sb="8" eb="10">
      <t>カツドウ</t>
    </rPh>
    <rPh sb="10" eb="12">
      <t>ナイヨウ</t>
    </rPh>
    <phoneticPr fontId="3"/>
  </si>
  <si>
    <t>04-04-04具体的内容2</t>
    <rPh sb="8" eb="11">
      <t>グタイテキ</t>
    </rPh>
    <rPh sb="11" eb="13">
      <t>ナイヨウ</t>
    </rPh>
    <phoneticPr fontId="3"/>
  </si>
  <si>
    <t>04-04-05活動内容3</t>
    <rPh sb="8" eb="10">
      <t>カツドウ</t>
    </rPh>
    <rPh sb="10" eb="12">
      <t>ナイヨウ</t>
    </rPh>
    <phoneticPr fontId="3"/>
  </si>
  <si>
    <t>04-04-06具体的内容3</t>
    <rPh sb="8" eb="11">
      <t>グタイテキ</t>
    </rPh>
    <rPh sb="11" eb="13">
      <t>ナイヨウ</t>
    </rPh>
    <phoneticPr fontId="3"/>
  </si>
  <si>
    <t>04-05-00復興◎○</t>
    <rPh sb="8" eb="10">
      <t>フッコウ</t>
    </rPh>
    <phoneticPr fontId="3"/>
  </si>
  <si>
    <t>04-05-02具体的内容</t>
    <rPh sb="8" eb="11">
      <t>グタイテキ</t>
    </rPh>
    <rPh sb="11" eb="13">
      <t>ナイヨウ</t>
    </rPh>
    <phoneticPr fontId="3"/>
  </si>
  <si>
    <t>05-01-01主体の名称フリガナ</t>
    <rPh sb="8" eb="10">
      <t>シュタイ</t>
    </rPh>
    <rPh sb="11" eb="13">
      <t>メイショウ</t>
    </rPh>
    <phoneticPr fontId="3"/>
  </si>
  <si>
    <t>05-01-02主体の名称</t>
    <rPh sb="8" eb="10">
      <t>シュタイ</t>
    </rPh>
    <rPh sb="11" eb="13">
      <t>メイショウ</t>
    </rPh>
    <phoneticPr fontId="3"/>
  </si>
  <si>
    <t>05-02-01代表者フリガナ</t>
    <rPh sb="8" eb="11">
      <t>ダイヒョウシャ</t>
    </rPh>
    <phoneticPr fontId="3"/>
  </si>
  <si>
    <t>05-02-02代表者</t>
    <rPh sb="8" eb="11">
      <t>ダイヒョウシャ</t>
    </rPh>
    <phoneticPr fontId="3"/>
  </si>
  <si>
    <t>06-01設立年</t>
    <rPh sb="5" eb="7">
      <t>セツリツ</t>
    </rPh>
    <rPh sb="7" eb="8">
      <t>ネン</t>
    </rPh>
    <phoneticPr fontId="3"/>
  </si>
  <si>
    <t>06設立年月日</t>
    <rPh sb="2" eb="4">
      <t>セツリツ</t>
    </rPh>
    <rPh sb="4" eb="7">
      <t>ネンガッピ</t>
    </rPh>
    <phoneticPr fontId="3"/>
  </si>
  <si>
    <t>06-02設立月</t>
    <rPh sb="5" eb="7">
      <t>セツリツ</t>
    </rPh>
    <rPh sb="7" eb="8">
      <t>ツキ</t>
    </rPh>
    <phoneticPr fontId="3"/>
  </si>
  <si>
    <t>06-03設立日</t>
    <rPh sb="5" eb="7">
      <t>セツリツ</t>
    </rPh>
    <rPh sb="7" eb="8">
      <t>ニチ</t>
    </rPh>
    <phoneticPr fontId="3"/>
  </si>
  <si>
    <t>07-01所在地フリガナ</t>
    <rPh sb="5" eb="8">
      <t>ショザイチ</t>
    </rPh>
    <phoneticPr fontId="3"/>
  </si>
  <si>
    <t>07-02所在地</t>
    <rPh sb="5" eb="8">
      <t>ショザイチ</t>
    </rPh>
    <phoneticPr fontId="3"/>
  </si>
  <si>
    <t>08主な活動地</t>
    <rPh sb="2" eb="3">
      <t>オモ</t>
    </rPh>
    <rPh sb="4" eb="6">
      <t>カツドウ</t>
    </rPh>
    <rPh sb="6" eb="7">
      <t>チ</t>
    </rPh>
    <phoneticPr fontId="3"/>
  </si>
  <si>
    <t>10これまでの受賞歴</t>
    <rPh sb="7" eb="9">
      <t>ジュショウ</t>
    </rPh>
    <rPh sb="9" eb="10">
      <t>レキ</t>
    </rPh>
    <phoneticPr fontId="3"/>
  </si>
  <si>
    <t>11-01-01水大賞の応募実績1</t>
    <rPh sb="8" eb="9">
      <t>ミズ</t>
    </rPh>
    <rPh sb="9" eb="11">
      <t>タイショウ</t>
    </rPh>
    <rPh sb="12" eb="14">
      <t>オウボ</t>
    </rPh>
    <rPh sb="14" eb="16">
      <t>ジッセキ</t>
    </rPh>
    <phoneticPr fontId="3"/>
  </si>
  <si>
    <t>11-01-02大賞の受賞実績1</t>
    <rPh sb="8" eb="10">
      <t>タイショウ</t>
    </rPh>
    <rPh sb="11" eb="13">
      <t>ジュショウ</t>
    </rPh>
    <rPh sb="13" eb="15">
      <t>ジッセキ</t>
    </rPh>
    <phoneticPr fontId="3"/>
  </si>
  <si>
    <t>11-02-01水大賞の応募実績2</t>
    <rPh sb="8" eb="9">
      <t>ミズ</t>
    </rPh>
    <rPh sb="9" eb="11">
      <t>タイショウ</t>
    </rPh>
    <rPh sb="12" eb="14">
      <t>オウボ</t>
    </rPh>
    <rPh sb="14" eb="16">
      <t>ジッセキ</t>
    </rPh>
    <phoneticPr fontId="3"/>
  </si>
  <si>
    <t>11-02-02大賞の受賞実績2</t>
    <rPh sb="8" eb="10">
      <t>タイショウ</t>
    </rPh>
    <rPh sb="11" eb="13">
      <t>ジュショウ</t>
    </rPh>
    <rPh sb="13" eb="15">
      <t>ジッセキ</t>
    </rPh>
    <phoneticPr fontId="3"/>
  </si>
  <si>
    <t>11-03-01水大賞の応募実績3</t>
    <rPh sb="8" eb="9">
      <t>ミズ</t>
    </rPh>
    <rPh sb="9" eb="11">
      <t>タイショウ</t>
    </rPh>
    <rPh sb="12" eb="14">
      <t>オウボ</t>
    </rPh>
    <rPh sb="14" eb="16">
      <t>ジッセキ</t>
    </rPh>
    <phoneticPr fontId="3"/>
  </si>
  <si>
    <t>11-03-02大賞の受賞実績3</t>
    <rPh sb="8" eb="10">
      <t>タイショウ</t>
    </rPh>
    <rPh sb="11" eb="13">
      <t>ジュショウ</t>
    </rPh>
    <rPh sb="13" eb="15">
      <t>ジッセキ</t>
    </rPh>
    <phoneticPr fontId="3"/>
  </si>
  <si>
    <t>12-01知ったきっかけ1</t>
    <rPh sb="5" eb="6">
      <t>シ</t>
    </rPh>
    <phoneticPr fontId="3"/>
  </si>
  <si>
    <t>12-02知ったきっかけ2</t>
    <rPh sb="5" eb="6">
      <t>シ</t>
    </rPh>
    <phoneticPr fontId="3"/>
  </si>
  <si>
    <t>12-03知ったきっかけ3</t>
    <rPh sb="5" eb="6">
      <t>シ</t>
    </rPh>
    <phoneticPr fontId="3"/>
  </si>
  <si>
    <t>12-04知ったきっかけ4</t>
    <rPh sb="5" eb="6">
      <t>シ</t>
    </rPh>
    <phoneticPr fontId="3"/>
  </si>
  <si>
    <t>13-01担当者所属・部署</t>
    <rPh sb="5" eb="8">
      <t>タントウシャ</t>
    </rPh>
    <rPh sb="8" eb="10">
      <t>ショゾク</t>
    </rPh>
    <rPh sb="11" eb="13">
      <t>ブショ</t>
    </rPh>
    <phoneticPr fontId="3"/>
  </si>
  <si>
    <t>13-02担当者役職</t>
    <rPh sb="5" eb="8">
      <t>タントウシャ</t>
    </rPh>
    <rPh sb="8" eb="10">
      <t>ヤクショク</t>
    </rPh>
    <phoneticPr fontId="3"/>
  </si>
  <si>
    <t>14-02担当者氏名</t>
    <rPh sb="5" eb="8">
      <t>タントウシャ</t>
    </rPh>
    <rPh sb="8" eb="10">
      <t>シメイ</t>
    </rPh>
    <phoneticPr fontId="3"/>
  </si>
  <si>
    <t>14-01担当者氏名フリガナ</t>
    <rPh sb="5" eb="8">
      <t>タントウシャ</t>
    </rPh>
    <rPh sb="8" eb="10">
      <t>シメイ</t>
    </rPh>
    <phoneticPr fontId="3"/>
  </si>
  <si>
    <t>15-01連絡先住所〒</t>
    <rPh sb="5" eb="8">
      <t>レンラクサキ</t>
    </rPh>
    <rPh sb="8" eb="10">
      <t>ジュウショ</t>
    </rPh>
    <phoneticPr fontId="3"/>
  </si>
  <si>
    <t>15-02連絡先住所フリガナ</t>
    <rPh sb="5" eb="8">
      <t>レンラクサキ</t>
    </rPh>
    <rPh sb="8" eb="10">
      <t>ジュウショ</t>
    </rPh>
    <phoneticPr fontId="3"/>
  </si>
  <si>
    <t>15-03連絡先住所</t>
    <rPh sb="5" eb="8">
      <t>レンラクサキ</t>
    </rPh>
    <rPh sb="8" eb="10">
      <t>ジュウショ</t>
    </rPh>
    <phoneticPr fontId="3"/>
  </si>
  <si>
    <t>16固定電話番号</t>
    <rPh sb="2" eb="4">
      <t>コテイ</t>
    </rPh>
    <rPh sb="4" eb="6">
      <t>デンワ</t>
    </rPh>
    <rPh sb="6" eb="8">
      <t>バンゴウ</t>
    </rPh>
    <phoneticPr fontId="3"/>
  </si>
  <si>
    <t>17携帯電話番号</t>
    <rPh sb="2" eb="4">
      <t>ケイタイ</t>
    </rPh>
    <rPh sb="4" eb="6">
      <t>デンワ</t>
    </rPh>
    <rPh sb="6" eb="8">
      <t>バンゴウ</t>
    </rPh>
    <phoneticPr fontId="3"/>
  </si>
  <si>
    <t>09活動主体の概要</t>
    <rPh sb="2" eb="4">
      <t>カツドウ</t>
    </rPh>
    <rPh sb="4" eb="6">
      <t>シュタイ</t>
    </rPh>
    <rPh sb="7" eb="9">
      <t>ガイヨウ</t>
    </rPh>
    <phoneticPr fontId="3"/>
  </si>
  <si>
    <t>第28回日本水大賞　応募用紙</t>
    <phoneticPr fontId="3"/>
  </si>
  <si>
    <t>様式-1</t>
    <phoneticPr fontId="3"/>
  </si>
  <si>
    <t>コメント</t>
    <phoneticPr fontId="3"/>
  </si>
  <si>
    <t>記入要領</t>
    <rPh sb="0" eb="4">
      <t>キニュウヨウリョウ</t>
    </rPh>
    <phoneticPr fontId="3"/>
  </si>
  <si>
    <t>01.活動の名称</t>
    <phoneticPr fontId="3"/>
  </si>
  <si>
    <t>フリガナ</t>
  </si>
  <si>
    <t>02.記入年月日(西暦)</t>
    <rPh sb="3" eb="5">
      <t>キニュウ</t>
    </rPh>
    <rPh sb="5" eb="8">
      <t>ネンガッピ</t>
    </rPh>
    <rPh sb="9" eb="11">
      <t>セイレキ</t>
    </rPh>
    <phoneticPr fontId="3"/>
  </si>
  <si>
    <t>年</t>
    <rPh sb="0" eb="1">
      <t>ネン</t>
    </rPh>
    <phoneticPr fontId="3"/>
  </si>
  <si>
    <t>月</t>
    <rPh sb="0" eb="1">
      <t>ツキ</t>
    </rPh>
    <phoneticPr fontId="3"/>
  </si>
  <si>
    <t>日</t>
    <rPh sb="0" eb="1">
      <t>ニチ</t>
    </rPh>
    <phoneticPr fontId="3"/>
  </si>
  <si>
    <t>■活動主体について</t>
    <rPh sb="1" eb="3">
      <t>カツドウ</t>
    </rPh>
    <rPh sb="3" eb="5">
      <t>シュタイ</t>
    </rPh>
    <phoneticPr fontId="3"/>
  </si>
  <si>
    <t>03.主体分類</t>
    <rPh sb="3" eb="5">
      <t>シュタイ</t>
    </rPh>
    <rPh sb="5" eb="7">
      <t>ブンルイ</t>
    </rPh>
    <phoneticPr fontId="3"/>
  </si>
  <si>
    <t>04.活動分野</t>
    <phoneticPr fontId="3"/>
  </si>
  <si>
    <t>活動内容</t>
    <rPh sb="0" eb="2">
      <t>カツドウ</t>
    </rPh>
    <rPh sb="2" eb="4">
      <t>ナイヨウ</t>
    </rPh>
    <phoneticPr fontId="3"/>
  </si>
  <si>
    <t>具体的内容</t>
    <rPh sb="0" eb="3">
      <t>グタイテキ</t>
    </rPh>
    <rPh sb="3" eb="5">
      <t>ナイヨウ</t>
    </rPh>
    <phoneticPr fontId="3"/>
  </si>
  <si>
    <t>水環境</t>
  </si>
  <si>
    <t>水資源</t>
  </si>
  <si>
    <t>水文化</t>
  </si>
  <si>
    <t>水防災</t>
  </si>
  <si>
    <t>◆主体の名称：活動主体が組織の場合は、組織名を記入して下さい。また、活動主体が複数の場合は、代表となるグループを記入し、その他は組織の概要の欄に記入して下さい。個人応募の場合は氏名を記入して下さい。
◆代表者名：活動主体が組織の場合のみ、組織の代表者名を記入して下さい</t>
    <rPh sb="1" eb="3">
      <t>シュタイ</t>
    </rPh>
    <rPh sb="4" eb="6">
      <t>メイショウ</t>
    </rPh>
    <rPh sb="7" eb="9">
      <t>カツドウ</t>
    </rPh>
    <rPh sb="9" eb="11">
      <t>シュタイ</t>
    </rPh>
    <rPh sb="12" eb="14">
      <t>ソシキ</t>
    </rPh>
    <rPh sb="19" eb="21">
      <t>ソシキ</t>
    </rPh>
    <rPh sb="27" eb="28">
      <t>クダ</t>
    </rPh>
    <rPh sb="76" eb="77">
      <t>クダ</t>
    </rPh>
    <rPh sb="95" eb="96">
      <t>クダ</t>
    </rPh>
    <rPh sb="101" eb="104">
      <t>ダイヒョウシャ</t>
    </rPh>
    <rPh sb="104" eb="105">
      <t>メイ</t>
    </rPh>
    <rPh sb="106" eb="108">
      <t>カツドウ</t>
    </rPh>
    <rPh sb="108" eb="110">
      <t>シュタイ</t>
    </rPh>
    <rPh sb="111" eb="113">
      <t>ソシキ</t>
    </rPh>
    <rPh sb="119" eb="121">
      <t>ソシキ</t>
    </rPh>
    <rPh sb="131" eb="132">
      <t>クダ</t>
    </rPh>
    <phoneticPr fontId="3"/>
  </si>
  <si>
    <t>06.設立年月日(西暦)</t>
    <rPh sb="9" eb="11">
      <t>セイレキ</t>
    </rPh>
    <phoneticPr fontId="3"/>
  </si>
  <si>
    <t>◆設立年月日(西暦)：活動主体が設立された年月日を記入して下さい</t>
    <rPh sb="1" eb="6">
      <t>セツリツネンガッピ</t>
    </rPh>
    <rPh sb="7" eb="9">
      <t>セイレキ</t>
    </rPh>
    <rPh sb="29" eb="30">
      <t>クダ</t>
    </rPh>
    <phoneticPr fontId="3"/>
  </si>
  <si>
    <t>08.主な活動地</t>
    <phoneticPr fontId="3"/>
  </si>
  <si>
    <t>11.日本水大賞におけるこれまでの応募実績及び受賞歴(直近3回分)</t>
    <rPh sb="27" eb="29">
      <t>チョッキン</t>
    </rPh>
    <rPh sb="30" eb="32">
      <t>カイブン</t>
    </rPh>
    <phoneticPr fontId="3"/>
  </si>
  <si>
    <t>応募実績</t>
    <rPh sb="0" eb="4">
      <t>オウボジッセキ</t>
    </rPh>
    <phoneticPr fontId="3"/>
  </si>
  <si>
    <t>受賞実績</t>
    <rPh sb="0" eb="2">
      <t>ジュショウ</t>
    </rPh>
    <rPh sb="2" eb="4">
      <t>ジッセキ</t>
    </rPh>
    <phoneticPr fontId="3"/>
  </si>
  <si>
    <t>第</t>
    <rPh sb="0" eb="1">
      <t>ダイ</t>
    </rPh>
    <phoneticPr fontId="3"/>
  </si>
  <si>
    <t>様式-2</t>
    <phoneticPr fontId="3"/>
  </si>
  <si>
    <t>■応募担当者（活動主体内の応募者についてご記入下さい）</t>
    <rPh sb="7" eb="9">
      <t>カツドウ</t>
    </rPh>
    <rPh sb="9" eb="11">
      <t>シュタイ</t>
    </rPh>
    <phoneticPr fontId="3"/>
  </si>
  <si>
    <t>14.氏名</t>
    <phoneticPr fontId="3"/>
  </si>
  <si>
    <t>フリガナ</t>
    <phoneticPr fontId="3"/>
  </si>
  <si>
    <t>16.固定電話番号</t>
    <rPh sb="3" eb="5">
      <t>コテイ</t>
    </rPh>
    <phoneticPr fontId="3"/>
  </si>
  <si>
    <t>17.携帯電話番号</t>
    <rPh sb="7" eb="9">
      <t>バンゴウ</t>
    </rPh>
    <phoneticPr fontId="3"/>
  </si>
  <si>
    <t>■応募した活動について</t>
    <rPh sb="1" eb="3">
      <t>オウボ</t>
    </rPh>
    <rPh sb="5" eb="7">
      <t>カツドウ</t>
    </rPh>
    <phoneticPr fontId="3"/>
  </si>
  <si>
    <t>月～</t>
    <rPh sb="0" eb="1">
      <t>ツキ</t>
    </rPh>
    <phoneticPr fontId="3"/>
  </si>
  <si>
    <t>ヶ月</t>
    <rPh sb="1" eb="2">
      <t>ゲツ</t>
    </rPh>
    <phoneticPr fontId="3"/>
  </si>
  <si>
    <t>文字数</t>
    <rPh sb="0" eb="3">
      <t>モジスウ</t>
    </rPh>
    <phoneticPr fontId="3"/>
  </si>
  <si>
    <t>様式-3</t>
  </si>
  <si>
    <t>様式-4</t>
    <phoneticPr fontId="3"/>
  </si>
  <si>
    <t>氏名</t>
    <phoneticPr fontId="3"/>
  </si>
  <si>
    <t>電話番号</t>
    <rPh sb="0" eb="4">
      <t>デンワバンゴウ</t>
    </rPh>
    <phoneticPr fontId="3"/>
  </si>
  <si>
    <t>所属・部署</t>
    <rPh sb="3" eb="5">
      <t>ブショ</t>
    </rPh>
    <phoneticPr fontId="3"/>
  </si>
  <si>
    <t>推薦の言葉</t>
    <phoneticPr fontId="3"/>
  </si>
  <si>
    <t>1.新聞広告</t>
    <rPh sb="2" eb="6">
      <t>シンブンコウコク</t>
    </rPh>
    <phoneticPr fontId="3"/>
  </si>
  <si>
    <t>(活動内容は各々最大5つ)</t>
    <phoneticPr fontId="3"/>
  </si>
  <si>
    <t>15.連絡先住所
（番地・号まで）</t>
    <rPh sb="3" eb="6">
      <t>レンラクサキ</t>
    </rPh>
    <rPh sb="6" eb="8">
      <t>ジュウショ</t>
    </rPh>
    <rPh sb="10" eb="12">
      <t>バンチ</t>
    </rPh>
    <rPh sb="13" eb="14">
      <t>ゴウ</t>
    </rPh>
    <phoneticPr fontId="3"/>
  </si>
  <si>
    <t>◆添付資料：
・活動の様子を紹介する新聞記事やその他資料がありましたらA4サイズ4枚にまとめてメールに添付して送付して下さい。
・活動内容のわかる動画や作品を収めた参考資料を送付する場合は、大規模ファイル転送システムを使用してメールにURLを記入して送付して下さい。</t>
    <rPh sb="59" eb="60">
      <t>クダ</t>
    </rPh>
    <rPh sb="129" eb="130">
      <t>クダ</t>
    </rPh>
    <phoneticPr fontId="3"/>
  </si>
  <si>
    <t>◆活動の名称：当該活動内容を簡潔に、25文字程度以内で表現する名称を記入して下さい。</t>
    <rPh sb="1" eb="3">
      <t>カツドウ</t>
    </rPh>
    <rPh sb="4" eb="6">
      <t>メイショウ</t>
    </rPh>
    <rPh sb="38" eb="39">
      <t>クダ</t>
    </rPh>
    <phoneticPr fontId="3"/>
  </si>
  <si>
    <t>◆記入年月日：応募用紙を書いた年月日を西暦で記入して下さい。</t>
    <rPh sb="1" eb="6">
      <t>キニュウネンガッピ</t>
    </rPh>
    <rPh sb="7" eb="11">
      <t>オウボヨウシ</t>
    </rPh>
    <rPh sb="12" eb="13">
      <t>カ</t>
    </rPh>
    <rPh sb="15" eb="18">
      <t>ネンガッピ</t>
    </rPh>
    <rPh sb="19" eb="21">
      <t>セイレキ</t>
    </rPh>
    <rPh sb="22" eb="24">
      <t>キニュウ</t>
    </rPh>
    <rPh sb="26" eb="27">
      <t>クダ</t>
    </rPh>
    <phoneticPr fontId="3"/>
  </si>
  <si>
    <t>12. 「日本水大賞」を知ったきっかけは？</t>
    <phoneticPr fontId="3"/>
  </si>
  <si>
    <t>（</t>
    <phoneticPr fontId="3"/>
  </si>
  <si>
    <t>）</t>
    <phoneticPr fontId="3"/>
  </si>
  <si>
    <t>◆活動主体の概要：活動主体の全般的な活動内容を記入して下さい。個人応募の場合は履歴を記入して下さい。
◆文字数の制限はありませんが、枠の中に入るような行数・文字数にして下さい。</t>
    <rPh sb="1" eb="3">
      <t>カツドウ</t>
    </rPh>
    <rPh sb="3" eb="5">
      <t>シュタイ</t>
    </rPh>
    <rPh sb="6" eb="8">
      <t>ガイヨウ</t>
    </rPh>
    <rPh sb="9" eb="11">
      <t>カツドウ</t>
    </rPh>
    <rPh sb="11" eb="13">
      <t>シュタイ</t>
    </rPh>
    <rPh sb="14" eb="17">
      <t>ゼンパンテキ</t>
    </rPh>
    <rPh sb="18" eb="22">
      <t>カツドウナイヨウ</t>
    </rPh>
    <rPh sb="27" eb="28">
      <t>クダ</t>
    </rPh>
    <rPh sb="42" eb="44">
      <t>キニュウ</t>
    </rPh>
    <rPh sb="46" eb="47">
      <t>クダ</t>
    </rPh>
    <phoneticPr fontId="3"/>
  </si>
  <si>
    <t>◆活動を実施する上での留意点、工夫した点、苦労した点：顕在化した問題点を解決するための活動の上での留意点、工夫した点、苦労した点等をアピールポイントを含めて記入して下さい。
◆文字数の制限はありませんが、枠の中に入るような行数・文字数にして下さい。</t>
    <rPh sb="27" eb="30">
      <t>ケンザイカ</t>
    </rPh>
    <rPh sb="32" eb="35">
      <t>モンダイテン</t>
    </rPh>
    <rPh sb="36" eb="38">
      <t>カイケツ</t>
    </rPh>
    <rPh sb="43" eb="45">
      <t>カツドウ</t>
    </rPh>
    <rPh sb="46" eb="47">
      <t>ウエ</t>
    </rPh>
    <rPh sb="64" eb="65">
      <t>ナド</t>
    </rPh>
    <rPh sb="82" eb="83">
      <t>クダ</t>
    </rPh>
    <phoneticPr fontId="3"/>
  </si>
  <si>
    <t>◆活動推薦者：活動の推薦者がいれば、推薦者の所属・部署、電話番号と推薦の言葉を記入して下さい（必須事項ではありません）。
◆文字数の制限はありませんが、枠の中に入るような行数・文字数にして下さい。</t>
    <rPh sb="1" eb="3">
      <t>カツドウ</t>
    </rPh>
    <rPh sb="3" eb="6">
      <t>スイセンシャ</t>
    </rPh>
    <rPh sb="43" eb="44">
      <t>クダ</t>
    </rPh>
    <phoneticPr fontId="3"/>
  </si>
  <si>
    <t>回</t>
    <rPh sb="0" eb="1">
      <t>カイ</t>
    </rPh>
    <phoneticPr fontId="3"/>
  </si>
  <si>
    <t>10.日本水大賞以外の受賞歴(最大５つ)</t>
    <rPh sb="3" eb="5">
      <t>ニホン</t>
    </rPh>
    <rPh sb="5" eb="8">
      <t>ミズタイショウ</t>
    </rPh>
    <rPh sb="8" eb="10">
      <t>イガイ</t>
    </rPh>
    <rPh sb="15" eb="17">
      <t>サイダイ</t>
    </rPh>
    <phoneticPr fontId="3"/>
  </si>
  <si>
    <t>◆日本水大賞以外の受賞歴：現在までに、当該活動に対して表彰されたことがある場合には、その内容、年月等を最大５つまで記入してください。</t>
    <rPh sb="1" eb="3">
      <t>ニホン</t>
    </rPh>
    <rPh sb="3" eb="6">
      <t>ミズタイショウ</t>
    </rPh>
    <rPh sb="6" eb="8">
      <t>イガイ</t>
    </rPh>
    <rPh sb="9" eb="11">
      <t>ジュショウ</t>
    </rPh>
    <rPh sb="11" eb="12">
      <t>レキ</t>
    </rPh>
    <rPh sb="47" eb="49">
      <t>ネンゲツ</t>
    </rPh>
    <rPh sb="51" eb="53">
      <t>サイダイ</t>
    </rPh>
    <phoneticPr fontId="3"/>
  </si>
  <si>
    <t>03主体分類</t>
    <rPh sb="2" eb="4">
      <t>シュタイ</t>
    </rPh>
    <rPh sb="4" eb="6">
      <t>ブンルイ</t>
    </rPh>
    <phoneticPr fontId="3"/>
  </si>
  <si>
    <t>04-01-09活動内容5</t>
    <rPh sb="8" eb="10">
      <t>カツドウ</t>
    </rPh>
    <rPh sb="10" eb="12">
      <t>ナイヨウ</t>
    </rPh>
    <phoneticPr fontId="3"/>
  </si>
  <si>
    <t>04-01-10具体的内容5</t>
    <rPh sb="8" eb="11">
      <t>グタイテキ</t>
    </rPh>
    <rPh sb="11" eb="13">
      <t>ナイヨウ</t>
    </rPh>
    <phoneticPr fontId="3"/>
  </si>
  <si>
    <t>04-02-10具体的内容5</t>
    <rPh sb="8" eb="11">
      <t>グタイテキ</t>
    </rPh>
    <rPh sb="11" eb="13">
      <t>ナイヨウ</t>
    </rPh>
    <phoneticPr fontId="3"/>
  </si>
  <si>
    <t>04-03-09活動内容5</t>
    <rPh sb="8" eb="10">
      <t>カツドウ</t>
    </rPh>
    <rPh sb="10" eb="12">
      <t>ナイヨウ</t>
    </rPh>
    <phoneticPr fontId="3"/>
  </si>
  <si>
    <t>04-03-10具体的内容5</t>
    <rPh sb="8" eb="11">
      <t>グタイテキ</t>
    </rPh>
    <rPh sb="11" eb="13">
      <t>ナイヨウ</t>
    </rPh>
    <phoneticPr fontId="3"/>
  </si>
  <si>
    <t>12-05知ったきっかけ5</t>
    <rPh sb="5" eb="6">
      <t>シ</t>
    </rPh>
    <phoneticPr fontId="3"/>
  </si>
  <si>
    <t>12-06知ったきっかけ6</t>
    <rPh sb="5" eb="6">
      <t>シ</t>
    </rPh>
    <phoneticPr fontId="3"/>
  </si>
  <si>
    <t>12-07知ったきっかけ7</t>
    <rPh sb="5" eb="6">
      <t>シ</t>
    </rPh>
    <phoneticPr fontId="3"/>
  </si>
  <si>
    <t>12-08知ったきっかけ8</t>
    <rPh sb="5" eb="6">
      <t>シ</t>
    </rPh>
    <phoneticPr fontId="3"/>
  </si>
  <si>
    <t>12-09知ったきっかけ9</t>
    <rPh sb="5" eb="6">
      <t>シ</t>
    </rPh>
    <phoneticPr fontId="3"/>
  </si>
  <si>
    <t>12-10その他の内容</t>
    <rPh sb="7" eb="8">
      <t>タ</t>
    </rPh>
    <rPh sb="9" eb="11">
      <t>ナイヨウ</t>
    </rPh>
    <phoneticPr fontId="3"/>
  </si>
  <si>
    <t>18.E-mail(1件のみ)</t>
    <rPh sb="11" eb="12">
      <t>ケン</t>
    </rPh>
    <phoneticPr fontId="3"/>
  </si>
  <si>
    <t>19.活動期間(西暦)</t>
    <rPh sb="8" eb="10">
      <t>セイレキ</t>
    </rPh>
    <phoneticPr fontId="3"/>
  </si>
  <si>
    <t>20.通算期間</t>
    <rPh sb="3" eb="5">
      <t>ツウサン</t>
    </rPh>
    <rPh sb="5" eb="7">
      <t>キカン</t>
    </rPh>
    <phoneticPr fontId="3"/>
  </si>
  <si>
    <t>21.上記の期間以前から一部の活動を実施していた場合はその期間と内容を下に記入して下さい。</t>
    <phoneticPr fontId="3"/>
  </si>
  <si>
    <t>22.応募活動の概要(テキストのみ)：300文字以内で記入して下さい</t>
    <rPh sb="3" eb="5">
      <t>オウボ</t>
    </rPh>
    <rPh sb="5" eb="7">
      <t>カツドウ</t>
    </rPh>
    <rPh sb="8" eb="10">
      <t>ガイヨウ</t>
    </rPh>
    <rPh sb="22" eb="24">
      <t>モジ</t>
    </rPh>
    <rPh sb="24" eb="26">
      <t>イナイ</t>
    </rPh>
    <rPh sb="27" eb="29">
      <t>キニュウ</t>
    </rPh>
    <rPh sb="31" eb="32">
      <t>クダ</t>
    </rPh>
    <phoneticPr fontId="3"/>
  </si>
  <si>
    <t>23.応募した活動の目的(テキストのみ)</t>
    <rPh sb="3" eb="5">
      <t>オウボ</t>
    </rPh>
    <rPh sb="7" eb="9">
      <t>カツドウ</t>
    </rPh>
    <phoneticPr fontId="3"/>
  </si>
  <si>
    <t>24.活動の内容(テキストのみ)</t>
    <rPh sb="3" eb="5">
      <t>カツドウ</t>
    </rPh>
    <phoneticPr fontId="3"/>
  </si>
  <si>
    <t>25.活動を実施する上での留意点、工夫した点、苦労した点(テキストのみ)</t>
    <phoneticPr fontId="3"/>
  </si>
  <si>
    <t>26.活動の効果、社会への波及効果(テキストのみ)</t>
    <phoneticPr fontId="3"/>
  </si>
  <si>
    <t>27.活動の今後の計画(テキストのみ)</t>
    <phoneticPr fontId="3"/>
  </si>
  <si>
    <t>28.活動推薦者（必要な場合にご記入下さい）</t>
    <phoneticPr fontId="3"/>
  </si>
  <si>
    <t>29.添付資料(応募用紙の他に添付したファイルのタイトルを記入して下さい)</t>
    <rPh sb="3" eb="5">
      <t>テンプ</t>
    </rPh>
    <rPh sb="5" eb="7">
      <t>シリョウ</t>
    </rPh>
    <rPh sb="8" eb="10">
      <t>オウボ</t>
    </rPh>
    <rPh sb="10" eb="12">
      <t>ヨウシ</t>
    </rPh>
    <rPh sb="13" eb="14">
      <t>ホカ</t>
    </rPh>
    <rPh sb="15" eb="17">
      <t>テンプ</t>
    </rPh>
    <rPh sb="29" eb="31">
      <t>キニュウ</t>
    </rPh>
    <rPh sb="33" eb="34">
      <t>クダ</t>
    </rPh>
    <phoneticPr fontId="3"/>
  </si>
  <si>
    <t>12-01知ったきっかけ1(1)</t>
    <rPh sb="5" eb="6">
      <t>シ</t>
    </rPh>
    <phoneticPr fontId="3"/>
  </si>
  <si>
    <t>12-01知ったきっかけ1(2)</t>
    <rPh sb="5" eb="6">
      <t>シ</t>
    </rPh>
    <phoneticPr fontId="3"/>
  </si>
  <si>
    <t>12-01知ったきっかけ1(3)</t>
    <rPh sb="5" eb="6">
      <t>シ</t>
    </rPh>
    <phoneticPr fontId="3"/>
  </si>
  <si>
    <t>◆ 「日本水大賞」を知ったきっかけは？：「日本水大賞」をどこで知りましたか、該当するものにチェックを入れて下さい（複数回答可）。
◆「1.新聞広告」を選ばれた場合には、(1)～(3)のいずれかを選定してください。（複数回答可）
◆「9.その他」を選択した場合は、その内容を具体的に記入して下さい</t>
    <rPh sb="38" eb="40">
      <t>ガイトウ</t>
    </rPh>
    <rPh sb="50" eb="51">
      <t>イ</t>
    </rPh>
    <rPh sb="53" eb="54">
      <t>クダ</t>
    </rPh>
    <rPh sb="69" eb="73">
      <t>シンブンコウコク</t>
    </rPh>
    <rPh sb="75" eb="76">
      <t>エラ</t>
    </rPh>
    <rPh sb="79" eb="81">
      <t>バアイ</t>
    </rPh>
    <rPh sb="97" eb="99">
      <t>センテイ</t>
    </rPh>
    <rPh sb="107" eb="111">
      <t>フクスウカイトウ</t>
    </rPh>
    <rPh sb="111" eb="112">
      <t>カ</t>
    </rPh>
    <phoneticPr fontId="3"/>
  </si>
  <si>
    <t>18E-mail</t>
    <phoneticPr fontId="3"/>
  </si>
  <si>
    <t>19活動期間</t>
    <rPh sb="2" eb="4">
      <t>カツドウ</t>
    </rPh>
    <rPh sb="4" eb="6">
      <t>キカン</t>
    </rPh>
    <phoneticPr fontId="3"/>
  </si>
  <si>
    <t>19-01活動期間自年</t>
    <rPh sb="5" eb="7">
      <t>カツドウ</t>
    </rPh>
    <rPh sb="7" eb="9">
      <t>キカン</t>
    </rPh>
    <rPh sb="9" eb="10">
      <t>ジ</t>
    </rPh>
    <rPh sb="10" eb="11">
      <t>ネン</t>
    </rPh>
    <phoneticPr fontId="3"/>
  </si>
  <si>
    <t>19-02活動期間自月</t>
    <rPh sb="5" eb="7">
      <t>カツドウ</t>
    </rPh>
    <rPh sb="7" eb="9">
      <t>キカン</t>
    </rPh>
    <rPh sb="9" eb="10">
      <t>ジ</t>
    </rPh>
    <rPh sb="10" eb="11">
      <t>ツキ</t>
    </rPh>
    <phoneticPr fontId="3"/>
  </si>
  <si>
    <t>19-03活動期間至年</t>
    <rPh sb="5" eb="7">
      <t>カツドウ</t>
    </rPh>
    <rPh sb="7" eb="9">
      <t>キカン</t>
    </rPh>
    <rPh sb="9" eb="10">
      <t>イタ</t>
    </rPh>
    <rPh sb="10" eb="11">
      <t>ネン</t>
    </rPh>
    <phoneticPr fontId="3"/>
  </si>
  <si>
    <t>19-04活動期間至月</t>
    <rPh sb="5" eb="7">
      <t>カツドウ</t>
    </rPh>
    <rPh sb="7" eb="9">
      <t>キカン</t>
    </rPh>
    <rPh sb="9" eb="10">
      <t>イタ</t>
    </rPh>
    <rPh sb="10" eb="11">
      <t>ツキ</t>
    </rPh>
    <phoneticPr fontId="3"/>
  </si>
  <si>
    <t>20通算期間</t>
    <rPh sb="2" eb="4">
      <t>ツウサン</t>
    </rPh>
    <rPh sb="4" eb="6">
      <t>キカン</t>
    </rPh>
    <phoneticPr fontId="3"/>
  </si>
  <si>
    <t>20-01通算期間年</t>
    <rPh sb="5" eb="7">
      <t>ツウサン</t>
    </rPh>
    <rPh sb="7" eb="9">
      <t>キカン</t>
    </rPh>
    <rPh sb="9" eb="10">
      <t>ネン</t>
    </rPh>
    <phoneticPr fontId="3"/>
  </si>
  <si>
    <t>20-02通算期間月</t>
    <rPh sb="5" eb="7">
      <t>ツウサン</t>
    </rPh>
    <rPh sb="7" eb="9">
      <t>キカン</t>
    </rPh>
    <rPh sb="9" eb="10">
      <t>ツキ</t>
    </rPh>
    <phoneticPr fontId="3"/>
  </si>
  <si>
    <t>21以前からの活動</t>
    <rPh sb="2" eb="4">
      <t>イゼン</t>
    </rPh>
    <rPh sb="7" eb="9">
      <t>カツドウ</t>
    </rPh>
    <phoneticPr fontId="3"/>
  </si>
  <si>
    <t>22応募活動の概要</t>
    <rPh sb="2" eb="4">
      <t>オウボ</t>
    </rPh>
    <rPh sb="4" eb="6">
      <t>カツドウ</t>
    </rPh>
    <rPh sb="7" eb="9">
      <t>ガイヨウ</t>
    </rPh>
    <phoneticPr fontId="3"/>
  </si>
  <si>
    <t>23応募した活動の目的</t>
    <rPh sb="2" eb="4">
      <t>オウボ</t>
    </rPh>
    <rPh sb="6" eb="8">
      <t>カツドウ</t>
    </rPh>
    <rPh sb="9" eb="11">
      <t>モクテキ</t>
    </rPh>
    <phoneticPr fontId="3"/>
  </si>
  <si>
    <t>24活動の内容</t>
    <rPh sb="2" eb="4">
      <t>カツドウ</t>
    </rPh>
    <rPh sb="5" eb="7">
      <t>ナイヨウ</t>
    </rPh>
    <phoneticPr fontId="3"/>
  </si>
  <si>
    <t>25活動を実施する上での留意点、工夫した点、苦労した点</t>
    <phoneticPr fontId="3"/>
  </si>
  <si>
    <t>26活動の効果・社会への波及効果</t>
    <phoneticPr fontId="3"/>
  </si>
  <si>
    <t>27活動の今後の計画</t>
    <phoneticPr fontId="3"/>
  </si>
  <si>
    <t>28-01-01活動推薦者1氏名</t>
    <rPh sb="8" eb="10">
      <t>カツドウ</t>
    </rPh>
    <rPh sb="10" eb="13">
      <t>スイセンシャ</t>
    </rPh>
    <rPh sb="14" eb="16">
      <t>シメイ</t>
    </rPh>
    <phoneticPr fontId="3"/>
  </si>
  <si>
    <t>28-01-02活動推薦者1電話番号</t>
    <rPh sb="14" eb="16">
      <t>デンワ</t>
    </rPh>
    <rPh sb="16" eb="18">
      <t>バンゴウ</t>
    </rPh>
    <phoneticPr fontId="3"/>
  </si>
  <si>
    <t>28-01-03活動推薦者1所属・部署</t>
    <rPh sb="14" eb="16">
      <t>ショゾク</t>
    </rPh>
    <rPh sb="17" eb="19">
      <t>ブショ</t>
    </rPh>
    <phoneticPr fontId="3"/>
  </si>
  <si>
    <t>28-01-04活動推薦者1推薦の言葉</t>
    <rPh sb="14" eb="16">
      <t>スイセン</t>
    </rPh>
    <rPh sb="17" eb="19">
      <t>コトバ</t>
    </rPh>
    <phoneticPr fontId="3"/>
  </si>
  <si>
    <t>28-02-01活動推薦者2氏名</t>
    <rPh sb="8" eb="10">
      <t>カツドウ</t>
    </rPh>
    <rPh sb="10" eb="13">
      <t>スイセンシャ</t>
    </rPh>
    <rPh sb="14" eb="16">
      <t>シメイ</t>
    </rPh>
    <phoneticPr fontId="3"/>
  </si>
  <si>
    <t>28-02-02活動推薦者2電話番号</t>
    <rPh sb="14" eb="16">
      <t>デンワ</t>
    </rPh>
    <rPh sb="16" eb="18">
      <t>バンゴウ</t>
    </rPh>
    <phoneticPr fontId="3"/>
  </si>
  <si>
    <t>28-02-03活動推薦者2所属・部署</t>
    <rPh sb="14" eb="16">
      <t>ショゾク</t>
    </rPh>
    <rPh sb="17" eb="19">
      <t>ブショ</t>
    </rPh>
    <phoneticPr fontId="3"/>
  </si>
  <si>
    <t>28-02-04活動推薦者2推薦の言葉</t>
    <rPh sb="14" eb="16">
      <t>スイセン</t>
    </rPh>
    <rPh sb="17" eb="19">
      <t>コトバ</t>
    </rPh>
    <phoneticPr fontId="3"/>
  </si>
  <si>
    <t>29-01添付資料</t>
    <rPh sb="5" eb="7">
      <t>テンプ</t>
    </rPh>
    <rPh sb="7" eb="9">
      <t>シリョウ</t>
    </rPh>
    <phoneticPr fontId="3"/>
  </si>
  <si>
    <t>29-02添付資料Link</t>
    <rPh sb="5" eb="7">
      <t>テンプ</t>
    </rPh>
    <rPh sb="7" eb="9">
      <t>シリョウ</t>
    </rPh>
    <phoneticPr fontId="3"/>
  </si>
  <si>
    <t>07.所在地（区市町村まで）</t>
    <rPh sb="7" eb="8">
      <t>ク</t>
    </rPh>
    <rPh sb="8" eb="9">
      <t>シ</t>
    </rPh>
    <rPh sb="9" eb="10">
      <t>マチ</t>
    </rPh>
    <rPh sb="10" eb="11">
      <t>ムラ</t>
    </rPh>
    <phoneticPr fontId="3"/>
  </si>
  <si>
    <t>◆主な活動地：複数の都道府県にまたがる場合は、その旨を記入して下さい。</t>
    <phoneticPr fontId="3"/>
  </si>
  <si>
    <t>◆活動期間・通算期間：活動を始めてから現在までの期間を西暦で記入し、活動の通算期間をあわせて記入して下さい。
◆現時点で活動継続中の場合は当年10月までの活動通算期間を記入してください。
◆活動休止期間がある場合は、通算期間から差し引いてください。
◆活動主体が設立される以前の活動があれば、それもあわせて記入して下さい。
◆文字数の制限はありませんが、枠の中に入るような行数・文字数にして下さい。</t>
    <rPh sb="1" eb="3">
      <t>カツドウ</t>
    </rPh>
    <rPh sb="3" eb="5">
      <t>キカン</t>
    </rPh>
    <rPh sb="6" eb="8">
      <t>ツウサン</t>
    </rPh>
    <rPh sb="8" eb="10">
      <t>キカン</t>
    </rPh>
    <rPh sb="11" eb="13">
      <t>カツドウ</t>
    </rPh>
    <rPh sb="27" eb="29">
      <t>セイレキ</t>
    </rPh>
    <rPh sb="34" eb="36">
      <t>カツドウ</t>
    </rPh>
    <rPh sb="37" eb="39">
      <t>ツウサン</t>
    </rPh>
    <rPh sb="39" eb="41">
      <t>キカン</t>
    </rPh>
    <rPh sb="46" eb="48">
      <t>キニュウ</t>
    </rPh>
    <rPh sb="50" eb="51">
      <t>クダ</t>
    </rPh>
    <rPh sb="56" eb="59">
      <t>ゲンジテン</t>
    </rPh>
    <rPh sb="60" eb="62">
      <t>カツドウ</t>
    </rPh>
    <rPh sb="62" eb="65">
      <t>ケイゾクチュウ</t>
    </rPh>
    <rPh sb="66" eb="68">
      <t>バアイ</t>
    </rPh>
    <rPh sb="69" eb="71">
      <t>トウネン</t>
    </rPh>
    <rPh sb="73" eb="74">
      <t>ツキ</t>
    </rPh>
    <rPh sb="77" eb="79">
      <t>カツドウ</t>
    </rPh>
    <rPh sb="79" eb="81">
      <t>ツウサン</t>
    </rPh>
    <rPh sb="81" eb="83">
      <t>キカン</t>
    </rPh>
    <rPh sb="84" eb="86">
      <t>キニュウ</t>
    </rPh>
    <rPh sb="95" eb="97">
      <t>カツドウ</t>
    </rPh>
    <rPh sb="97" eb="99">
      <t>キュウシ</t>
    </rPh>
    <rPh sb="99" eb="101">
      <t>キカン</t>
    </rPh>
    <rPh sb="104" eb="106">
      <t>バアイ</t>
    </rPh>
    <rPh sb="108" eb="110">
      <t>ツウサン</t>
    </rPh>
    <rPh sb="110" eb="112">
      <t>キカン</t>
    </rPh>
    <rPh sb="114" eb="115">
      <t>サ</t>
    </rPh>
    <rPh sb="116" eb="117">
      <t>ヒ</t>
    </rPh>
    <rPh sb="157" eb="158">
      <t>クダ</t>
    </rPh>
    <phoneticPr fontId="3"/>
  </si>
  <si>
    <t>◆応募活動の概要：応募した活動の概要を、300文字以内で記入して下さい。
◆本紙にはテキストのみ記入してください。図表や写真等を用いる場合には、別紙に示してください。</t>
    <rPh sb="1" eb="3">
      <t>オウボ</t>
    </rPh>
    <rPh sb="3" eb="5">
      <t>カツドウ</t>
    </rPh>
    <rPh sb="6" eb="8">
      <t>ガイヨウ</t>
    </rPh>
    <rPh sb="32" eb="33">
      <t>クダ</t>
    </rPh>
    <rPh sb="38" eb="40">
      <t>ホンシ</t>
    </rPh>
    <rPh sb="48" eb="50">
      <t>キニュウ</t>
    </rPh>
    <rPh sb="57" eb="59">
      <t>ズヒョウ</t>
    </rPh>
    <rPh sb="60" eb="62">
      <t>シャシン</t>
    </rPh>
    <rPh sb="62" eb="63">
      <t>トウ</t>
    </rPh>
    <rPh sb="64" eb="65">
      <t>モチ</t>
    </rPh>
    <rPh sb="67" eb="69">
      <t>バアイ</t>
    </rPh>
    <rPh sb="72" eb="74">
      <t>ベッシ</t>
    </rPh>
    <rPh sb="75" eb="76">
      <t>シメ</t>
    </rPh>
    <phoneticPr fontId="3"/>
  </si>
  <si>
    <t>◆応募した活動の目的：活動のきっかけとなった「顕在化した問題点」、「解決すべき問題点」を記入して下さい。
◆文字数の制限はありませんが、枠の中に入るような行数・文字数にして下さい。
◆本紙にはテキストのみ記入してください。図表や写真等を用いる場合には、別紙に示してください。</t>
    <rPh sb="1" eb="3">
      <t>オウボ</t>
    </rPh>
    <rPh sb="5" eb="7">
      <t>カツドウ</t>
    </rPh>
    <rPh sb="11" eb="13">
      <t>カツドウ</t>
    </rPh>
    <rPh sb="23" eb="26">
      <t>ケンザイカ</t>
    </rPh>
    <rPh sb="28" eb="31">
      <t>モンダイテン</t>
    </rPh>
    <rPh sb="34" eb="36">
      <t>カイケツ</t>
    </rPh>
    <rPh sb="39" eb="42">
      <t>モンダイテン</t>
    </rPh>
    <rPh sb="48" eb="49">
      <t>クダ</t>
    </rPh>
    <rPh sb="54" eb="57">
      <t>モジスウ</t>
    </rPh>
    <rPh sb="58" eb="60">
      <t>セイゲン</t>
    </rPh>
    <rPh sb="68" eb="69">
      <t>ワク</t>
    </rPh>
    <rPh sb="70" eb="71">
      <t>ナカ</t>
    </rPh>
    <rPh sb="72" eb="73">
      <t>ハイ</t>
    </rPh>
    <rPh sb="77" eb="79">
      <t>ギョウスウ</t>
    </rPh>
    <rPh sb="80" eb="83">
      <t>モジスウ</t>
    </rPh>
    <rPh sb="86" eb="87">
      <t>クダ</t>
    </rPh>
    <phoneticPr fontId="3"/>
  </si>
  <si>
    <t>◆活動の内容：活動のきっかけとなった問題点を解決するための活動の内容(参加人数、所要資金、活動の内容等)を記入してください。なお、他団体と共同して活動している場合は、自団体の役割を記入してください。
◆文字数の制限はありませんが、枠の中に入るような行数・文字数にしてください。
◆本紙にはテキストのみ記入してください。図表や写真等を用いる場合には、別紙に示してください。</t>
    <rPh sb="1" eb="3">
      <t>カツドウ</t>
    </rPh>
    <rPh sb="4" eb="6">
      <t>ナイヨウ</t>
    </rPh>
    <rPh sb="7" eb="9">
      <t>カツドウ</t>
    </rPh>
    <rPh sb="18" eb="21">
      <t>モンダイテン</t>
    </rPh>
    <rPh sb="22" eb="24">
      <t>カイケツ</t>
    </rPh>
    <rPh sb="29" eb="31">
      <t>カツドウ</t>
    </rPh>
    <rPh sb="32" eb="34">
      <t>ナイヨウ</t>
    </rPh>
    <rPh sb="35" eb="37">
      <t>サンカ</t>
    </rPh>
    <rPh sb="90" eb="92">
      <t>キニュウ</t>
    </rPh>
    <rPh sb="124" eb="126">
      <t>ギョウスウ</t>
    </rPh>
    <phoneticPr fontId="3"/>
  </si>
  <si>
    <t>◆活動の効果・社会への波及効果：活動のきっかけとなった問題解決のための活動で、解決できた問題点、社会にどのような効果が発生した、あるいは期待できるのか記入して下さい。
◆文字数の制限はありませんが、枠の中に入るような行数・文字数にして下さい。
◆本紙にはテキストのみ記入してください。図表や写真等を用いる場合には、別紙に示してください。</t>
    <rPh sb="1" eb="3">
      <t>カツドウ</t>
    </rPh>
    <rPh sb="4" eb="6">
      <t>コウカ</t>
    </rPh>
    <rPh sb="7" eb="9">
      <t>シャカイ</t>
    </rPh>
    <rPh sb="11" eb="13">
      <t>ハキュウ</t>
    </rPh>
    <rPh sb="13" eb="15">
      <t>コウカ</t>
    </rPh>
    <rPh sb="16" eb="18">
      <t>カツドウ</t>
    </rPh>
    <rPh sb="27" eb="29">
      <t>モンダイ</t>
    </rPh>
    <rPh sb="29" eb="31">
      <t>カイケツ</t>
    </rPh>
    <rPh sb="35" eb="37">
      <t>カツドウ</t>
    </rPh>
    <rPh sb="39" eb="41">
      <t>カイケツ</t>
    </rPh>
    <rPh sb="44" eb="47">
      <t>モンダイテン</t>
    </rPh>
    <rPh sb="59" eb="61">
      <t>ハッセイ</t>
    </rPh>
    <rPh sb="79" eb="80">
      <t>クダ</t>
    </rPh>
    <rPh sb="108" eb="110">
      <t>ギョウスウ</t>
    </rPh>
    <rPh sb="117" eb="118">
      <t>クダ</t>
    </rPh>
    <phoneticPr fontId="3"/>
  </si>
  <si>
    <t>◆活動の今後の計画：活動のきっかけとなった問題点で解決できなかった「残された課題」、「今後の展望」等を記入して下さい。
◆文字数の制限はありませんが、枠の中に入るような行数・文字数にして下さい。
◆本紙にはテキストのみ記入してください。図表や写真等を用いる場合には、別紙に示してください。</t>
    <rPh sb="1" eb="3">
      <t>カツドウ</t>
    </rPh>
    <rPh sb="4" eb="6">
      <t>コンゴ</t>
    </rPh>
    <rPh sb="7" eb="9">
      <t>ケイカク</t>
    </rPh>
    <rPh sb="10" eb="12">
      <t>カツドウ</t>
    </rPh>
    <rPh sb="21" eb="24">
      <t>モンダイテン</t>
    </rPh>
    <rPh sb="25" eb="27">
      <t>カイケツ</t>
    </rPh>
    <rPh sb="51" eb="53">
      <t>キニュウ</t>
    </rPh>
    <rPh sb="55" eb="56">
      <t>クダ</t>
    </rPh>
    <rPh sb="84" eb="86">
      <t>ギョウスウ</t>
    </rPh>
    <rPh sb="93" eb="94">
      <t>クダ</t>
    </rPh>
    <phoneticPr fontId="3"/>
  </si>
  <si>
    <t>◆応募担当者：応募に関するお問い合わせ先をご記入下さい。
◆所属・部署、役職：応募主体に部署、役職がある場合は記入して下さい。
◆氏名：応募主体の連絡担当者名（フリガナ）を記入して下さい。
◆連絡先住所：郵便番号を記入して下さい。住所にはフリガナを付けて下さい。住所は郵便物等が届く部屋番号まで記入して下さい。
◆電話番号等 ：固定・携帯電話番号、E-mailの連絡先を記入して下さい。（どちらかの電話番号及びE-mailは必ず記入してください）</t>
    <rPh sb="14" eb="15">
      <t>ト</t>
    </rPh>
    <rPh sb="16" eb="17">
      <t>ア</t>
    </rPh>
    <rPh sb="33" eb="35">
      <t>ブショ</t>
    </rPh>
    <rPh sb="36" eb="38">
      <t>ヤクショク</t>
    </rPh>
    <rPh sb="39" eb="41">
      <t>オウボ</t>
    </rPh>
    <rPh sb="41" eb="43">
      <t>シュタイ</t>
    </rPh>
    <rPh sb="47" eb="49">
      <t>ヤクショク</t>
    </rPh>
    <rPh sb="52" eb="54">
      <t>バアイ</t>
    </rPh>
    <rPh sb="59" eb="60">
      <t>クダ</t>
    </rPh>
    <rPh sb="90" eb="91">
      <t>クダ</t>
    </rPh>
    <rPh sb="96" eb="99">
      <t>レンラクサキ</t>
    </rPh>
    <rPh sb="102" eb="106">
      <t>ユウビンバンゴウ</t>
    </rPh>
    <rPh sb="107" eb="109">
      <t>キニュウ</t>
    </rPh>
    <rPh sb="111" eb="112">
      <t>クダ</t>
    </rPh>
    <rPh sb="115" eb="117">
      <t>ジュウショ</t>
    </rPh>
    <rPh sb="124" eb="125">
      <t>ツ</t>
    </rPh>
    <rPh sb="127" eb="128">
      <t>クダ</t>
    </rPh>
    <rPh sb="159" eb="161">
      <t>バンゴウ</t>
    </rPh>
    <rPh sb="164" eb="166">
      <t>コテイ</t>
    </rPh>
    <rPh sb="167" eb="169">
      <t>ケイタイ</t>
    </rPh>
    <rPh sb="189" eb="190">
      <t>クダ</t>
    </rPh>
    <rPh sb="203" eb="204">
      <t>オヨ</t>
    </rPh>
    <rPh sb="212" eb="213">
      <t>カナラ</t>
    </rPh>
    <phoneticPr fontId="3"/>
  </si>
  <si>
    <t>◆所在地：区市町村までを記入して下さい(都道府県は必ず記入してください)
◆都道府県は選択肢(-)の中から選択して下さい</t>
    <rPh sb="1" eb="4">
      <t>ショザイチ</t>
    </rPh>
    <rPh sb="5" eb="6">
      <t>ク</t>
    </rPh>
    <rPh sb="12" eb="14">
      <t>キニュウ</t>
    </rPh>
    <rPh sb="16" eb="17">
      <t>クダ</t>
    </rPh>
    <rPh sb="20" eb="24">
      <t>トドウフケン</t>
    </rPh>
    <rPh sb="25" eb="26">
      <t>カナラ</t>
    </rPh>
    <rPh sb="27" eb="29">
      <t>キニュウ</t>
    </rPh>
    <rPh sb="38" eb="42">
      <t>トドウフケン</t>
    </rPh>
    <rPh sb="43" eb="46">
      <t>センタクシ</t>
    </rPh>
    <rPh sb="50" eb="51">
      <t>ナカ</t>
    </rPh>
    <rPh sb="53" eb="55">
      <t>センタク</t>
    </rPh>
    <rPh sb="57" eb="58">
      <t>クダ</t>
    </rPh>
    <phoneticPr fontId="3"/>
  </si>
  <si>
    <t>◆主体分類：選択肢(- -)の中から一つ選んで下さい。</t>
    <rPh sb="1" eb="3">
      <t>シュタイ</t>
    </rPh>
    <rPh sb="3" eb="5">
      <t>ブンルイ</t>
    </rPh>
    <rPh sb="6" eb="9">
      <t>センタクシ</t>
    </rPh>
    <rPh sb="15" eb="16">
      <t>ナカ</t>
    </rPh>
    <rPh sb="23" eb="24">
      <t>クダ</t>
    </rPh>
    <phoneticPr fontId="3"/>
  </si>
  <si>
    <t>◆活動分野：水環境、水資源、水文化、水防災、復興の5分野の中から主な活動を一つ◎、関連する活動を○（複数回答可）をつけて下さい。
◆活動内容：活動内容は選択肢(- -)の中から選択して下さい（複数回答可、最大５つ）。
◆具体的内容：選択した活動内容を具体的に記入して下さい。</t>
    <rPh sb="1" eb="3">
      <t>カツドウ</t>
    </rPh>
    <rPh sb="3" eb="5">
      <t>ブンヤ</t>
    </rPh>
    <rPh sb="7" eb="9">
      <t>カンキョウ</t>
    </rPh>
    <rPh sb="15" eb="17">
      <t>ブンカ</t>
    </rPh>
    <rPh sb="19" eb="21">
      <t>ボウサイ</t>
    </rPh>
    <rPh sb="32" eb="33">
      <t>オモ</t>
    </rPh>
    <rPh sb="34" eb="36">
      <t>カツドウ</t>
    </rPh>
    <rPh sb="37" eb="38">
      <t>ヒト</t>
    </rPh>
    <rPh sb="41" eb="43">
      <t>カンレン</t>
    </rPh>
    <rPh sb="45" eb="47">
      <t>カツドウ</t>
    </rPh>
    <rPh sb="60" eb="61">
      <t>クダ</t>
    </rPh>
    <rPh sb="66" eb="68">
      <t>カツドウ</t>
    </rPh>
    <rPh sb="68" eb="70">
      <t>ナイヨウ</t>
    </rPh>
    <rPh sb="71" eb="75">
      <t>カツドウナイヨウ</t>
    </rPh>
    <rPh sb="76" eb="79">
      <t>センタクシ</t>
    </rPh>
    <rPh sb="85" eb="86">
      <t>ナカ</t>
    </rPh>
    <rPh sb="88" eb="90">
      <t>センタク</t>
    </rPh>
    <rPh sb="92" eb="93">
      <t>クダ</t>
    </rPh>
    <rPh sb="96" eb="101">
      <t>フクスウカイトウカ</t>
    </rPh>
    <rPh sb="102" eb="104">
      <t>サイダイ</t>
    </rPh>
    <rPh sb="110" eb="115">
      <t>グタイテキナイヨウ</t>
    </rPh>
    <rPh sb="116" eb="118">
      <t>センタク</t>
    </rPh>
    <rPh sb="120" eb="124">
      <t>カツドウナイヨウ</t>
    </rPh>
    <rPh sb="125" eb="128">
      <t>グタイテキ</t>
    </rPh>
    <rPh sb="133" eb="134">
      <t>クダ</t>
    </rPh>
    <phoneticPr fontId="3"/>
  </si>
  <si>
    <t>◆日本水大賞におけるこれまでの応募実績及び受賞歴：日本水大賞への応募歴がある場合は、必ず記入してください。（直近3回）
◆受賞した賞は選択肢(- -)から選択してください。</t>
    <rPh sb="54" eb="56">
      <t>チョッキン</t>
    </rPh>
    <rPh sb="57" eb="58">
      <t>カイ</t>
    </rPh>
    <rPh sb="61" eb="63">
      <t>ジュショウ</t>
    </rPh>
    <rPh sb="65" eb="66">
      <t>ショウ</t>
    </rPh>
    <rPh sb="67" eb="70">
      <t>センタクシ</t>
    </rPh>
    <rPh sb="77" eb="79">
      <t>センタク</t>
    </rPh>
    <phoneticPr fontId="3"/>
  </si>
  <si>
    <t>(記入後EXCELファイルをお送りください)</t>
    <rPh sb="1" eb="4">
      <t>キニュウゴ</t>
    </rPh>
    <phoneticPr fontId="3"/>
  </si>
  <si>
    <t>04-02-07活動内容4</t>
    <rPh sb="8" eb="10">
      <t>カツドウ</t>
    </rPh>
    <rPh sb="10" eb="12">
      <t>ナイヨウ</t>
    </rPh>
    <phoneticPr fontId="3"/>
  </si>
  <si>
    <t>04-02-08具体的内容4</t>
    <rPh sb="8" eb="11">
      <t>グタイテキ</t>
    </rPh>
    <rPh sb="11" eb="13">
      <t>ナイヨウ</t>
    </rPh>
    <phoneticPr fontId="3"/>
  </si>
  <si>
    <t>04-02-09活動内容5</t>
    <rPh sb="8" eb="10">
      <t>カツドウ</t>
    </rPh>
    <rPh sb="10" eb="12">
      <t>ナイヨウ</t>
    </rPh>
    <phoneticPr fontId="3"/>
  </si>
  <si>
    <t>04-04-07活動内容4</t>
    <rPh sb="8" eb="10">
      <t>カツドウ</t>
    </rPh>
    <rPh sb="10" eb="12">
      <t>ナイヨウ</t>
    </rPh>
    <phoneticPr fontId="3"/>
  </si>
  <si>
    <t>04-04-08具体的内容4</t>
    <rPh sb="8" eb="11">
      <t>グタイテキ</t>
    </rPh>
    <rPh sb="11" eb="13">
      <t>ナイヨウ</t>
    </rPh>
    <phoneticPr fontId="3"/>
  </si>
  <si>
    <t>04-04-09活動内容5</t>
    <rPh sb="8" eb="10">
      <t>カツドウ</t>
    </rPh>
    <rPh sb="10" eb="12">
      <t>ナイヨウ</t>
    </rPh>
    <phoneticPr fontId="3"/>
  </si>
  <si>
    <t>04-04-10具体的内容5</t>
    <rPh sb="8" eb="11">
      <t>グタイテキ</t>
    </rPh>
    <rPh sb="11" eb="13">
      <t>ナイヨウ</t>
    </rPh>
    <phoneticPr fontId="3"/>
  </si>
  <si>
    <t>Ver1.1</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</si>
</sst>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27">
    <font>
      <sz val="11"/>
      <color theme="1"/>
      <name val="Yu Gothic"/>
      <family val="2"/>
      <scheme val="minor"/>
    </font>
    <font>
      <sz val="10"/>
      <color rgb="FF000000"/>
      <name val="Meiryo UI"/>
      <family val="3"/>
      <charset val="128"/>
    </font>
    <font>
      <sz val="9"/>
      <color rgb="FF000000"/>
      <name val="Meiryo UI"/>
      <family val="3"/>
      <charset val="128"/>
    </font>
    <font>
      <sz val="6"/>
      <name val="Yu Gothic"/>
      <family val="3"/>
      <charset val="128"/>
      <scheme val="minor"/>
    </font>
    <font>
      <sz val="9"/>
      <color theme="1"/>
      <name val="Meiryo UI"/>
      <family val="3"/>
      <charset val="128"/>
    </font>
    <font>
      <b/>
      <sz val="10.5"/>
      <color rgb="FF000000"/>
      <name val="ＭＳ ゴシック"/>
      <family val="3"/>
      <charset val="128"/>
    </font>
    <font>
      <sz val="10.5"/>
      <color theme="1"/>
      <name val="ＭＳ Ｐゴシック"/>
      <family val="3"/>
      <charset val="128"/>
    </font>
    <font>
      <sz val="10.5"/>
      <name val="ＭＳ Ｐゴシック"/>
      <family val="3"/>
      <charset val="128"/>
    </font>
    <font>
      <sz val="10.5"/>
      <color rgb="FF000000"/>
      <name val="ＭＳ Ｐゴシック"/>
      <family val="3"/>
      <charset val="128"/>
    </font>
    <font>
      <sz val="10.5"/>
      <color theme="1"/>
      <name val="ＭＳ ゴシック"/>
      <family val="3"/>
      <charset val="128"/>
    </font>
    <font>
      <sz val="10.5"/>
      <name val="ＭＳ ゴシック"/>
      <family val="3"/>
      <charset val="128"/>
    </font>
    <font>
      <sz val="10.5"/>
      <color rgb="FF000000"/>
      <name val="ＭＳ ゴシック"/>
      <family val="3"/>
      <charset val="128"/>
    </font>
    <font>
      <b/>
      <sz val="10.5"/>
      <color theme="0"/>
      <name val="ＭＳ ゴシック"/>
      <family val="3"/>
      <charset val="128"/>
    </font>
    <font>
      <b/>
      <sz val="10.5"/>
      <color theme="1"/>
      <name val="ＭＳ ゴシック"/>
      <family val="3"/>
      <charset val="128"/>
    </font>
    <font>
      <b/>
      <sz val="10.5"/>
      <color theme="0"/>
      <name val="ＭＳ Ｐゴシック"/>
      <family val="3"/>
      <charset val="128"/>
    </font>
    <font>
      <b/>
      <sz val="16"/>
      <color rgb="FF000000"/>
      <name val="ＭＳ ゴシック"/>
      <family val="3"/>
      <charset val="128"/>
    </font>
    <font>
      <sz val="10.5"/>
      <color rgb="FFFF0000"/>
      <name val="ＭＳ Ｐ明朝"/>
      <family val="1"/>
      <charset val="128"/>
    </font>
    <font>
      <sz val="10.5"/>
      <color theme="1"/>
      <name val="ＭＳ Ｐ明朝"/>
      <family val="1"/>
      <charset val="128"/>
    </font>
    <font>
      <sz val="10.5"/>
      <name val="ＭＳ Ｐ明朝"/>
      <family val="1"/>
      <charset val="128"/>
    </font>
    <font>
      <sz val="10.5"/>
      <color rgb="FF000000"/>
      <name val="ＭＳ Ｐ明朝"/>
      <family val="1"/>
      <charset val="128"/>
    </font>
    <font>
      <b/>
      <sz val="9"/>
      <color theme="0"/>
      <name val="メイリオ"/>
      <family val="3"/>
      <charset val="128"/>
    </font>
    <font>
      <sz val="9"/>
      <color theme="1"/>
      <name val="メイリオ"/>
      <family val="3"/>
      <charset val="128"/>
    </font>
    <font>
      <sz val="9"/>
      <color rgb="FFFF0000"/>
      <name val="メイリオ"/>
      <family val="3"/>
      <charset val="128"/>
    </font>
    <font>
      <sz val="9"/>
      <color theme="7"/>
      <name val="メイリオ"/>
      <family val="3"/>
      <charset val="128"/>
    </font>
    <font>
      <b/>
      <sz val="9"/>
      <name val="メイリオ"/>
      <family val="3"/>
      <charset val="128"/>
    </font>
    <font>
      <sz val="9"/>
      <color theme="1"/>
      <name val="游ゴシック"/>
      <family val="3"/>
      <charset val="128"/>
    </font>
    <font>
      <b/>
      <sz val="10"/>
      <color rgb="FFFF0000"/>
      <name val="ＭＳ Ｐゴシック"/>
      <family val="3"/>
      <charset val="128"/>
    </font>
  </fonts>
  <fills count="17">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283F68"/>
        <bgColor indexed="64"/>
      </patternFill>
    </fill>
    <fill>
      <patternFill patternType="solid">
        <fgColor theme="5" tint="-0.499984740745262"/>
        <bgColor indexed="64"/>
      </patternFill>
    </fill>
    <fill>
      <patternFill patternType="solid">
        <fgColor rgb="FFFF0000"/>
        <bgColor indexed="64"/>
      </patternFill>
    </fill>
    <fill>
      <patternFill patternType="solid">
        <fgColor rgb="FFFFA7A7"/>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FCC"/>
        <bgColor indexed="64"/>
      </patternFill>
    </fill>
    <fill>
      <patternFill patternType="solid">
        <fgColor rgb="FF833C0C"/>
        <bgColor indexed="64"/>
      </patternFill>
    </fill>
    <fill>
      <patternFill patternType="solid">
        <fgColor rgb="FFFCE4D6"/>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diagonalUp="1">
      <left style="thin">
        <color theme="0" tint="-0.499984740745262"/>
      </left>
      <right style="thin">
        <color theme="0" tint="-0.499984740745262"/>
      </right>
      <top style="thin">
        <color theme="0" tint="-0.499984740745262"/>
      </top>
      <bottom style="thin">
        <color theme="0" tint="-0.499984740745262"/>
      </bottom>
      <diagonal style="thin">
        <color theme="0" tint="-0.499984740745262"/>
      </diagonal>
    </border>
    <border diagonalUp="1">
      <left style="thin">
        <color theme="0" tint="-0.499984740745262"/>
      </left>
      <right/>
      <top style="thin">
        <color theme="0" tint="-0.499984740745262"/>
      </top>
      <bottom style="thin">
        <color theme="0" tint="-0.499984740745262"/>
      </bottom>
      <diagonal style="thin">
        <color theme="0" tint="-0.499984740745262"/>
      </diagonal>
    </border>
    <border diagonalUp="1">
      <left/>
      <right/>
      <top style="thin">
        <color theme="0" tint="-0.499984740745262"/>
      </top>
      <bottom style="thin">
        <color theme="0" tint="-0.499984740745262"/>
      </bottom>
      <diagonal style="thin">
        <color theme="0" tint="-0.499984740745262"/>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theme="0" tint="-0.499984740745262"/>
      </top>
      <bottom style="thin">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top/>
      <bottom/>
      <diagonal/>
    </border>
    <border>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right style="thin">
        <color theme="0" tint="-0.499984740745262"/>
      </right>
      <top/>
      <bottom/>
      <diagonal/>
    </border>
    <border diagonalUp="1">
      <left/>
      <right style="thin">
        <color theme="0" tint="-0.499984740745262"/>
      </right>
      <top style="thin">
        <color theme="0" tint="-0.499984740745262"/>
      </top>
      <bottom style="thin">
        <color theme="0" tint="-0.499984740745262"/>
      </bottom>
      <diagonal style="thin">
        <color theme="0" tint="-0.499984740745262"/>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499984740745262"/>
      </left>
      <right style="thin">
        <color theme="0" tint="-0.34998626667073579"/>
      </right>
      <top style="thin">
        <color theme="0" tint="-0.34998626667073579"/>
      </top>
      <bottom/>
      <diagonal/>
    </border>
    <border>
      <left style="thin">
        <color theme="0" tint="-0.499984740745262"/>
      </left>
      <right style="thin">
        <color theme="0" tint="-0.34998626667073579"/>
      </right>
      <top/>
      <bottom style="thin">
        <color theme="0" tint="-0.34998626667073579"/>
      </bottom>
      <diagonal/>
    </border>
    <border>
      <left style="thin">
        <color theme="0" tint="-0.499984740745262"/>
      </left>
      <right style="thin">
        <color theme="0" tint="-0.34998626667073579"/>
      </right>
      <top/>
      <bottom/>
      <diagonal/>
    </border>
  </borders>
  <cellStyleXfs count="1">
    <xf numFmtId="0" fontId="0" fillId="0" borderId="0"/>
  </cellStyleXfs>
  <cellXfs count="197">
    <xf numFmtId="0" fontId="0" fillId="0" borderId="0" xfId="0"/>
    <xf numFmtId="0" fontId="1" fillId="2" borderId="1" xfId="0" applyFont="1" applyFill="1" applyBorder="1" applyAlignment="1">
      <alignment horizontal="center" vertical="center" wrapText="1"/>
    </xf>
    <xf numFmtId="0" fontId="4" fillId="0" borderId="1" xfId="0" applyFont="1" applyBorder="1" applyAlignment="1">
      <alignment horizontal="center"/>
    </xf>
    <xf numFmtId="0" fontId="4" fillId="0" borderId="0" xfId="0" applyFont="1"/>
    <xf numFmtId="0" fontId="4" fillId="0" borderId="1" xfId="0" applyFont="1" applyBorder="1"/>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4" fillId="3" borderId="1" xfId="0" applyFont="1" applyFill="1" applyBorder="1" applyAlignment="1">
      <alignment horizontal="center"/>
    </xf>
    <xf numFmtId="0" fontId="4" fillId="3" borderId="1" xfId="0" applyFont="1" applyFill="1" applyBorder="1"/>
    <xf numFmtId="0" fontId="2" fillId="2" borderId="0" xfId="0" applyFont="1" applyFill="1" applyAlignment="1">
      <alignment horizontal="left" vertical="center" wrapText="1"/>
    </xf>
    <xf numFmtId="0" fontId="4" fillId="2" borderId="0" xfId="0" applyFont="1" applyFill="1"/>
    <xf numFmtId="0" fontId="4" fillId="4" borderId="1" xfId="0" applyFont="1" applyFill="1" applyBorder="1"/>
    <xf numFmtId="0" fontId="4" fillId="0" borderId="1" xfId="0" quotePrefix="1" applyFont="1" applyBorder="1" applyAlignment="1">
      <alignment horizontal="center"/>
    </xf>
    <xf numFmtId="0" fontId="4" fillId="0" borderId="1" xfId="0" quotePrefix="1" applyFont="1" applyBorder="1"/>
    <xf numFmtId="0" fontId="4" fillId="6" borderId="1" xfId="0" applyFont="1" applyFill="1" applyBorder="1"/>
    <xf numFmtId="0" fontId="9" fillId="2" borderId="0" xfId="0" applyFont="1" applyFill="1" applyProtection="1">
      <protection hidden="1"/>
    </xf>
    <xf numFmtId="0" fontId="5" fillId="2" borderId="0" xfId="0" applyFont="1" applyFill="1" applyAlignment="1" applyProtection="1">
      <alignment horizontal="right" vertical="center"/>
      <protection hidden="1"/>
    </xf>
    <xf numFmtId="0" fontId="8" fillId="4" borderId="2" xfId="0" applyFont="1" applyFill="1" applyBorder="1" applyAlignment="1" applyProtection="1">
      <alignment horizontal="center" vertical="center"/>
      <protection hidden="1"/>
    </xf>
    <xf numFmtId="0" fontId="6" fillId="4" borderId="2" xfId="0" applyFont="1" applyFill="1" applyBorder="1" applyAlignment="1" applyProtection="1">
      <alignment horizontal="center" vertical="center"/>
      <protection hidden="1"/>
    </xf>
    <xf numFmtId="0" fontId="8" fillId="4" borderId="9" xfId="0" applyFont="1" applyFill="1" applyBorder="1" applyAlignment="1" applyProtection="1">
      <alignment horizontal="center" vertical="center"/>
      <protection hidden="1"/>
    </xf>
    <xf numFmtId="0" fontId="9" fillId="2" borderId="5" xfId="0" applyFont="1" applyFill="1" applyBorder="1" applyProtection="1">
      <protection hidden="1"/>
    </xf>
    <xf numFmtId="0" fontId="8" fillId="4" borderId="2" xfId="0" applyFont="1" applyFill="1" applyBorder="1" applyAlignment="1" applyProtection="1">
      <alignment horizontal="right" vertical="center"/>
      <protection hidden="1"/>
    </xf>
    <xf numFmtId="0" fontId="6" fillId="4" borderId="2" xfId="0" applyFont="1" applyFill="1" applyBorder="1" applyAlignment="1" applyProtection="1">
      <alignment horizontal="center"/>
      <protection hidden="1"/>
    </xf>
    <xf numFmtId="0" fontId="8" fillId="4" borderId="3" xfId="0" applyFont="1" applyFill="1" applyBorder="1" applyAlignment="1" applyProtection="1">
      <alignment vertical="center"/>
      <protection hidden="1"/>
    </xf>
    <xf numFmtId="0" fontId="8" fillId="4" borderId="3" xfId="0" applyFont="1" applyFill="1" applyBorder="1" applyAlignment="1" applyProtection="1">
      <alignment vertical="top"/>
      <protection hidden="1"/>
    </xf>
    <xf numFmtId="0" fontId="16" fillId="7" borderId="23" xfId="0" applyFont="1" applyFill="1" applyBorder="1" applyAlignment="1" applyProtection="1">
      <alignment horizontal="center" vertical="center" wrapText="1"/>
      <protection hidden="1"/>
    </xf>
    <xf numFmtId="0" fontId="17" fillId="7" borderId="23" xfId="0" applyFont="1" applyFill="1" applyBorder="1" applyAlignment="1" applyProtection="1">
      <alignment horizontal="center" vertical="center" wrapText="1"/>
      <protection hidden="1"/>
    </xf>
    <xf numFmtId="0" fontId="16" fillId="2" borderId="24" xfId="0" applyFont="1" applyFill="1" applyBorder="1" applyAlignment="1" applyProtection="1">
      <alignment vertical="top" wrapText="1"/>
      <protection hidden="1"/>
    </xf>
    <xf numFmtId="0" fontId="17" fillId="12" borderId="23" xfId="0" applyFont="1" applyFill="1" applyBorder="1" applyAlignment="1" applyProtection="1">
      <alignment vertical="top" wrapText="1"/>
      <protection hidden="1"/>
    </xf>
    <xf numFmtId="0" fontId="18" fillId="12" borderId="23" xfId="0" applyFont="1" applyFill="1" applyBorder="1" applyAlignment="1" applyProtection="1">
      <alignment vertical="top" wrapText="1"/>
      <protection hidden="1"/>
    </xf>
    <xf numFmtId="0" fontId="16" fillId="2" borderId="0" xfId="0" applyFont="1" applyFill="1" applyAlignment="1" applyProtection="1">
      <alignment vertical="top" wrapText="1"/>
      <protection hidden="1"/>
    </xf>
    <xf numFmtId="0" fontId="17" fillId="0" borderId="0" xfId="0" applyFont="1" applyAlignment="1" applyProtection="1">
      <alignment vertical="top" wrapText="1"/>
      <protection hidden="1"/>
    </xf>
    <xf numFmtId="0" fontId="16" fillId="2" borderId="16" xfId="0" applyFont="1" applyFill="1" applyBorder="1" applyAlignment="1" applyProtection="1">
      <alignment horizontal="left" vertical="top" wrapText="1"/>
      <protection hidden="1"/>
    </xf>
    <xf numFmtId="0" fontId="16" fillId="2" borderId="3" xfId="0" applyFont="1" applyFill="1" applyBorder="1" applyAlignment="1" applyProtection="1">
      <alignment vertical="top" wrapText="1"/>
      <protection hidden="1"/>
    </xf>
    <xf numFmtId="0" fontId="16" fillId="2" borderId="3" xfId="0" applyFont="1" applyFill="1" applyBorder="1" applyAlignment="1" applyProtection="1">
      <alignment horizontal="left" vertical="top" wrapText="1"/>
      <protection hidden="1"/>
    </xf>
    <xf numFmtId="0" fontId="16" fillId="2" borderId="29" xfId="0" applyFont="1" applyFill="1" applyBorder="1" applyAlignment="1" applyProtection="1">
      <alignment vertical="top" wrapText="1"/>
      <protection hidden="1"/>
    </xf>
    <xf numFmtId="0" fontId="9" fillId="2" borderId="0" xfId="0" applyFont="1" applyFill="1"/>
    <xf numFmtId="0" fontId="10" fillId="2" borderId="0" xfId="0" applyFont="1" applyFill="1"/>
    <xf numFmtId="0" fontId="9" fillId="2" borderId="0" xfId="0" applyFont="1" applyFill="1" applyAlignment="1">
      <alignment horizontal="center"/>
    </xf>
    <xf numFmtId="0" fontId="9" fillId="2" borderId="0" xfId="0" applyFont="1" applyFill="1" applyAlignment="1">
      <alignment horizontal="left" vertical="top"/>
    </xf>
    <xf numFmtId="0" fontId="16" fillId="2" borderId="0" xfId="0" applyFont="1" applyFill="1" applyAlignment="1">
      <alignment vertical="top" wrapText="1"/>
    </xf>
    <xf numFmtId="0" fontId="17" fillId="2" borderId="0" xfId="0" applyFont="1" applyFill="1" applyAlignment="1">
      <alignment vertical="top" wrapText="1"/>
    </xf>
    <xf numFmtId="0" fontId="9" fillId="0" borderId="2" xfId="0" applyFont="1" applyBorder="1" applyAlignment="1" applyProtection="1">
      <alignment horizontal="center"/>
      <protection locked="0"/>
    </xf>
    <xf numFmtId="0" fontId="9" fillId="5" borderId="2" xfId="0" applyFont="1" applyFill="1" applyBorder="1" applyAlignment="1" applyProtection="1">
      <alignment vertical="center" shrinkToFit="1"/>
      <protection locked="0"/>
    </xf>
    <xf numFmtId="0" fontId="9" fillId="5" borderId="2" xfId="0" applyFont="1" applyFill="1" applyBorder="1" applyAlignment="1" applyProtection="1">
      <alignment horizontal="center"/>
      <protection locked="0"/>
    </xf>
    <xf numFmtId="0" fontId="11" fillId="0" borderId="2" xfId="0" applyFont="1" applyBorder="1" applyAlignment="1" applyProtection="1">
      <alignment horizontal="center" vertical="center"/>
      <protection locked="0"/>
    </xf>
    <xf numFmtId="0" fontId="8" fillId="2" borderId="3" xfId="0" applyFont="1" applyFill="1" applyBorder="1" applyAlignment="1" applyProtection="1">
      <alignment vertical="center" shrinkToFit="1"/>
      <protection locked="0"/>
    </xf>
    <xf numFmtId="0" fontId="8" fillId="2" borderId="4" xfId="0" applyFont="1" applyFill="1" applyBorder="1" applyAlignment="1">
      <alignment horizontal="right" vertical="center" shrinkToFit="1"/>
    </xf>
    <xf numFmtId="0" fontId="8" fillId="2" borderId="13" xfId="0" applyFont="1" applyFill="1" applyBorder="1" applyAlignment="1">
      <alignment horizontal="left" vertical="center" shrinkToFit="1"/>
    </xf>
    <xf numFmtId="176" fontId="20" fillId="9" borderId="1" xfId="0" applyNumberFormat="1" applyFont="1" applyFill="1" applyBorder="1"/>
    <xf numFmtId="176" fontId="20" fillId="10" borderId="1" xfId="0" applyNumberFormat="1" applyFont="1" applyFill="1" applyBorder="1"/>
    <xf numFmtId="176" fontId="21" fillId="0" borderId="0" xfId="0" applyNumberFormat="1" applyFont="1"/>
    <xf numFmtId="176" fontId="21" fillId="6" borderId="1" xfId="0" applyNumberFormat="1" applyFont="1" applyFill="1" applyBorder="1"/>
    <xf numFmtId="176" fontId="21" fillId="11" borderId="1" xfId="0" applyNumberFormat="1" applyFont="1" applyFill="1" applyBorder="1"/>
    <xf numFmtId="176" fontId="22" fillId="11" borderId="1" xfId="0" applyNumberFormat="1" applyFont="1" applyFill="1" applyBorder="1"/>
    <xf numFmtId="176" fontId="23" fillId="0" borderId="0" xfId="0" applyNumberFormat="1" applyFont="1"/>
    <xf numFmtId="176" fontId="22" fillId="0" borderId="0" xfId="0" applyNumberFormat="1" applyFont="1"/>
    <xf numFmtId="49" fontId="20" fillId="9" borderId="1" xfId="0" applyNumberFormat="1" applyFont="1" applyFill="1" applyBorder="1"/>
    <xf numFmtId="49" fontId="21" fillId="6" borderId="1" xfId="0" applyNumberFormat="1" applyFont="1" applyFill="1" applyBorder="1"/>
    <xf numFmtId="49" fontId="21" fillId="0" borderId="0" xfId="0" applyNumberFormat="1" applyFont="1"/>
    <xf numFmtId="0" fontId="8" fillId="2" borderId="4" xfId="0" applyFont="1" applyFill="1" applyBorder="1" applyAlignment="1" applyProtection="1">
      <alignment horizontal="left" vertical="center" shrinkToFit="1"/>
      <protection locked="0"/>
    </xf>
    <xf numFmtId="0" fontId="8" fillId="2" borderId="3" xfId="0" applyFont="1" applyFill="1" applyBorder="1" applyAlignment="1" applyProtection="1">
      <alignment horizontal="left" vertical="center" shrinkToFit="1"/>
      <protection locked="0"/>
    </xf>
    <xf numFmtId="0" fontId="8" fillId="2" borderId="4" xfId="0" applyFont="1" applyFill="1" applyBorder="1" applyAlignment="1" applyProtection="1">
      <alignment vertical="center" shrinkToFit="1"/>
      <protection locked="0"/>
    </xf>
    <xf numFmtId="0" fontId="11" fillId="2" borderId="4" xfId="0" applyFont="1" applyFill="1" applyBorder="1" applyAlignment="1" applyProtection="1">
      <alignment vertical="center" shrinkToFit="1"/>
      <protection locked="0"/>
    </xf>
    <xf numFmtId="0" fontId="11" fillId="2" borderId="13" xfId="0" applyFont="1" applyFill="1" applyBorder="1" applyAlignment="1" applyProtection="1">
      <alignment vertical="center" shrinkToFit="1"/>
      <protection locked="0"/>
    </xf>
    <xf numFmtId="0" fontId="8" fillId="2" borderId="4" xfId="0" applyFont="1" applyFill="1" applyBorder="1" applyAlignment="1" applyProtection="1">
      <alignment horizontal="right" vertical="center" shrinkToFit="1"/>
      <protection locked="0"/>
    </xf>
    <xf numFmtId="176" fontId="24" fillId="13" borderId="1" xfId="0" applyNumberFormat="1" applyFont="1" applyFill="1" applyBorder="1"/>
    <xf numFmtId="176" fontId="21" fillId="14" borderId="1" xfId="0" applyNumberFormat="1" applyFont="1" applyFill="1" applyBorder="1"/>
    <xf numFmtId="176" fontId="20" fillId="15" borderId="1" xfId="0" applyNumberFormat="1" applyFont="1" applyFill="1" applyBorder="1"/>
    <xf numFmtId="176" fontId="22" fillId="16" borderId="1" xfId="0" applyNumberFormat="1" applyFont="1" applyFill="1" applyBorder="1"/>
    <xf numFmtId="0" fontId="11" fillId="0" borderId="2" xfId="0" applyFont="1" applyBorder="1" applyAlignment="1" applyProtection="1">
      <alignment vertical="center" shrinkToFit="1"/>
      <protection locked="0"/>
    </xf>
    <xf numFmtId="0" fontId="11" fillId="5" borderId="2" xfId="0" applyFont="1" applyFill="1" applyBorder="1" applyAlignment="1" applyProtection="1">
      <alignment horizontal="center" vertical="center" shrinkToFit="1"/>
      <protection locked="0"/>
    </xf>
    <xf numFmtId="0" fontId="11" fillId="6" borderId="2" xfId="0" applyFont="1" applyFill="1" applyBorder="1" applyAlignment="1" applyProtection="1">
      <alignment horizontal="center" vertical="center"/>
      <protection hidden="1"/>
    </xf>
    <xf numFmtId="0" fontId="16" fillId="2" borderId="32" xfId="0" applyFont="1" applyFill="1" applyBorder="1" applyAlignment="1" applyProtection="1">
      <alignment horizontal="left" vertical="top" wrapText="1"/>
      <protection hidden="1"/>
    </xf>
    <xf numFmtId="0" fontId="26" fillId="2" borderId="0" xfId="0" applyFont="1" applyFill="1" applyAlignment="1" applyProtection="1">
      <alignment vertical="center"/>
      <protection hidden="1"/>
    </xf>
    <xf numFmtId="0" fontId="16" fillId="2" borderId="32" xfId="0" applyFont="1" applyFill="1" applyBorder="1" applyAlignment="1" applyProtection="1">
      <alignment horizontal="left" vertical="top" wrapText="1"/>
      <protection hidden="1"/>
    </xf>
    <xf numFmtId="0" fontId="16" fillId="2" borderId="34" xfId="0" applyFont="1" applyFill="1" applyBorder="1" applyAlignment="1" applyProtection="1">
      <alignment horizontal="left" vertical="top" wrapText="1"/>
      <protection hidden="1"/>
    </xf>
    <xf numFmtId="0" fontId="16" fillId="2" borderId="33" xfId="0" applyFont="1" applyFill="1" applyBorder="1" applyAlignment="1" applyProtection="1">
      <alignment horizontal="left" vertical="top" wrapText="1"/>
      <protection hidden="1"/>
    </xf>
    <xf numFmtId="0" fontId="15" fillId="2" borderId="10" xfId="0" applyFont="1" applyFill="1" applyBorder="1" applyAlignment="1" applyProtection="1">
      <alignment horizontal="left" vertical="center"/>
      <protection hidden="1"/>
    </xf>
    <xf numFmtId="0" fontId="16" fillId="2" borderId="2" xfId="0" applyFont="1" applyFill="1" applyBorder="1" applyAlignment="1" applyProtection="1">
      <alignment horizontal="left" vertical="top" wrapText="1"/>
      <protection hidden="1"/>
    </xf>
    <xf numFmtId="0" fontId="8" fillId="4" borderId="16" xfId="0" applyFont="1" applyFill="1" applyBorder="1" applyAlignment="1" applyProtection="1">
      <alignment horizontal="left" vertical="top"/>
      <protection hidden="1"/>
    </xf>
    <xf numFmtId="0" fontId="8" fillId="4" borderId="19" xfId="0" applyFont="1" applyFill="1" applyBorder="1" applyAlignment="1" applyProtection="1">
      <alignment horizontal="left" vertical="top"/>
      <protection hidden="1"/>
    </xf>
    <xf numFmtId="0" fontId="8" fillId="4" borderId="11" xfId="0" applyFont="1" applyFill="1" applyBorder="1" applyAlignment="1" applyProtection="1">
      <alignment horizontal="left" vertical="top"/>
      <protection hidden="1"/>
    </xf>
    <xf numFmtId="0" fontId="8" fillId="4" borderId="20" xfId="0" applyFont="1" applyFill="1" applyBorder="1" applyAlignment="1" applyProtection="1">
      <alignment horizontal="left" vertical="top"/>
      <protection hidden="1"/>
    </xf>
    <xf numFmtId="0" fontId="8" fillId="4" borderId="16" xfId="0" applyFont="1" applyFill="1" applyBorder="1" applyAlignment="1" applyProtection="1">
      <alignment horizontal="left" vertical="top" wrapText="1"/>
      <protection hidden="1"/>
    </xf>
    <xf numFmtId="0" fontId="8" fillId="4" borderId="18" xfId="0" applyFont="1" applyFill="1" applyBorder="1" applyAlignment="1" applyProtection="1">
      <alignment horizontal="left" vertical="top"/>
      <protection hidden="1"/>
    </xf>
    <xf numFmtId="0" fontId="8" fillId="4" borderId="21" xfId="0" applyFont="1" applyFill="1" applyBorder="1" applyAlignment="1" applyProtection="1">
      <alignment horizontal="left" vertical="top"/>
      <protection hidden="1"/>
    </xf>
    <xf numFmtId="0" fontId="8" fillId="0" borderId="2" xfId="0" applyFont="1" applyBorder="1" applyAlignment="1" applyProtection="1">
      <alignment horizontal="left" vertical="center" shrinkToFit="1"/>
      <protection locked="0"/>
    </xf>
    <xf numFmtId="0" fontId="11" fillId="0" borderId="2" xfId="0" applyFont="1" applyBorder="1" applyAlignment="1" applyProtection="1">
      <alignment horizontal="left" vertical="center" shrinkToFit="1"/>
      <protection locked="0"/>
    </xf>
    <xf numFmtId="0" fontId="12" fillId="8" borderId="2" xfId="0" applyFont="1" applyFill="1" applyBorder="1" applyAlignment="1" applyProtection="1">
      <alignment horizontal="left" vertical="center"/>
      <protection hidden="1"/>
    </xf>
    <xf numFmtId="0" fontId="8" fillId="4" borderId="2" xfId="0" applyFont="1" applyFill="1" applyBorder="1" applyAlignment="1" applyProtection="1">
      <alignment horizontal="left" vertical="center"/>
      <protection hidden="1"/>
    </xf>
    <xf numFmtId="0" fontId="9" fillId="0" borderId="2" xfId="0" applyFont="1" applyBorder="1" applyAlignment="1" applyProtection="1">
      <alignment horizontal="center"/>
      <protection locked="0"/>
    </xf>
    <xf numFmtId="0" fontId="7" fillId="4" borderId="2" xfId="0" applyFont="1" applyFill="1" applyBorder="1" applyAlignment="1" applyProtection="1">
      <alignment horizontal="left" vertical="center"/>
      <protection hidden="1"/>
    </xf>
    <xf numFmtId="0" fontId="8" fillId="4" borderId="12" xfId="0" applyFont="1" applyFill="1" applyBorder="1" applyAlignment="1" applyProtection="1">
      <alignment horizontal="center" vertical="center"/>
      <protection hidden="1"/>
    </xf>
    <xf numFmtId="0" fontId="8" fillId="4" borderId="8" xfId="0" applyFont="1" applyFill="1" applyBorder="1" applyAlignment="1" applyProtection="1">
      <alignment horizontal="center" vertical="center"/>
      <protection hidden="1"/>
    </xf>
    <xf numFmtId="0" fontId="8" fillId="4" borderId="9" xfId="0" applyFont="1" applyFill="1" applyBorder="1" applyAlignment="1" applyProtection="1">
      <alignment horizontal="center" vertical="center"/>
      <protection hidden="1"/>
    </xf>
    <xf numFmtId="0" fontId="9" fillId="5" borderId="12" xfId="0" applyFont="1" applyFill="1" applyBorder="1" applyAlignment="1" applyProtection="1">
      <alignment horizontal="center" vertical="center" textRotation="255"/>
      <protection locked="0"/>
    </xf>
    <xf numFmtId="0" fontId="9" fillId="5" borderId="8" xfId="0" applyFont="1" applyFill="1" applyBorder="1" applyAlignment="1" applyProtection="1">
      <alignment horizontal="center" vertical="center" textRotation="255"/>
      <protection locked="0"/>
    </xf>
    <xf numFmtId="0" fontId="9" fillId="5" borderId="9" xfId="0" applyFont="1" applyFill="1" applyBorder="1" applyAlignment="1" applyProtection="1">
      <alignment horizontal="center" vertical="center" textRotation="255"/>
      <protection locked="0"/>
    </xf>
    <xf numFmtId="0" fontId="8" fillId="0" borderId="3" xfId="0" applyFont="1" applyBorder="1" applyAlignment="1" applyProtection="1">
      <alignment horizontal="left" vertical="center" shrinkToFit="1"/>
      <protection locked="0"/>
    </xf>
    <xf numFmtId="0" fontId="8" fillId="0" borderId="4" xfId="0" applyFont="1" applyBorder="1" applyAlignment="1" applyProtection="1">
      <alignment horizontal="left" vertical="center" shrinkToFit="1"/>
      <protection locked="0"/>
    </xf>
    <xf numFmtId="0" fontId="8" fillId="0" borderId="13" xfId="0" applyFont="1" applyBorder="1" applyAlignment="1" applyProtection="1">
      <alignment horizontal="left" vertical="center" shrinkToFit="1"/>
      <protection locked="0"/>
    </xf>
    <xf numFmtId="0" fontId="9" fillId="5" borderId="12" xfId="0" quotePrefix="1" applyFont="1" applyFill="1" applyBorder="1" applyAlignment="1" applyProtection="1">
      <alignment horizontal="center" vertical="center" textRotation="255"/>
      <protection locked="0"/>
    </xf>
    <xf numFmtId="0" fontId="9" fillId="5" borderId="8" xfId="0" quotePrefix="1" applyFont="1" applyFill="1" applyBorder="1" applyAlignment="1" applyProtection="1">
      <alignment horizontal="center" vertical="center" textRotation="255"/>
      <protection locked="0"/>
    </xf>
    <xf numFmtId="0" fontId="9" fillId="5" borderId="9" xfId="0" quotePrefix="1" applyFont="1" applyFill="1" applyBorder="1" applyAlignment="1" applyProtection="1">
      <alignment horizontal="center" vertical="center" textRotation="255"/>
      <protection locked="0"/>
    </xf>
    <xf numFmtId="0" fontId="8" fillId="4" borderId="18" xfId="0" applyFont="1" applyFill="1" applyBorder="1" applyAlignment="1" applyProtection="1">
      <alignment horizontal="left" vertical="top" wrapText="1"/>
      <protection hidden="1"/>
    </xf>
    <xf numFmtId="0" fontId="8" fillId="4" borderId="21" xfId="0" applyFont="1" applyFill="1" applyBorder="1" applyAlignment="1" applyProtection="1">
      <alignment horizontal="left" vertical="top" wrapText="1"/>
      <protection hidden="1"/>
    </xf>
    <xf numFmtId="0" fontId="8" fillId="4" borderId="11" xfId="0" applyFont="1" applyFill="1" applyBorder="1" applyAlignment="1" applyProtection="1">
      <alignment horizontal="left" vertical="top" wrapText="1"/>
      <protection hidden="1"/>
    </xf>
    <xf numFmtId="0" fontId="8" fillId="4" borderId="20" xfId="0" applyFont="1" applyFill="1" applyBorder="1" applyAlignment="1" applyProtection="1">
      <alignment horizontal="left" vertical="top" wrapText="1"/>
      <protection hidden="1"/>
    </xf>
    <xf numFmtId="0" fontId="11" fillId="0" borderId="2" xfId="0" applyFont="1" applyBorder="1" applyAlignment="1" applyProtection="1">
      <alignment horizontal="left" vertical="top" wrapText="1"/>
      <protection locked="0"/>
    </xf>
    <xf numFmtId="0" fontId="8" fillId="4" borderId="3" xfId="0" applyFont="1" applyFill="1" applyBorder="1" applyAlignment="1" applyProtection="1">
      <alignment horizontal="left" vertical="center"/>
      <protection hidden="1"/>
    </xf>
    <xf numFmtId="0" fontId="8" fillId="4" borderId="13" xfId="0" applyFont="1" applyFill="1" applyBorder="1" applyAlignment="1" applyProtection="1">
      <alignment horizontal="left" vertical="center"/>
      <protection hidden="1"/>
    </xf>
    <xf numFmtId="0" fontId="11" fillId="4" borderId="9" xfId="0" applyFont="1" applyFill="1" applyBorder="1" applyAlignment="1" applyProtection="1">
      <alignment horizontal="left" vertical="center" wrapText="1"/>
      <protection hidden="1"/>
    </xf>
    <xf numFmtId="0" fontId="11" fillId="4" borderId="2" xfId="0" applyFont="1" applyFill="1" applyBorder="1" applyAlignment="1" applyProtection="1">
      <alignment horizontal="left" vertical="center" wrapText="1"/>
      <protection hidden="1"/>
    </xf>
    <xf numFmtId="0" fontId="8" fillId="4" borderId="19" xfId="0" applyFont="1" applyFill="1" applyBorder="1" applyAlignment="1" applyProtection="1">
      <alignment horizontal="left" vertical="top" wrapText="1"/>
      <protection hidden="1"/>
    </xf>
    <xf numFmtId="0" fontId="11" fillId="0" borderId="3" xfId="0" applyFont="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0" fontId="11" fillId="0" borderId="13" xfId="0" applyFont="1" applyBorder="1" applyAlignment="1" applyProtection="1">
      <alignment horizontal="center" vertical="center" shrinkToFit="1"/>
      <protection locked="0"/>
    </xf>
    <xf numFmtId="0" fontId="10" fillId="2" borderId="6" xfId="0" applyFont="1" applyFill="1" applyBorder="1" applyAlignment="1" applyProtection="1">
      <alignment horizontal="center" vertical="center"/>
      <protection hidden="1"/>
    </xf>
    <xf numFmtId="0" fontId="10" fillId="2" borderId="7" xfId="0" applyFont="1" applyFill="1" applyBorder="1" applyAlignment="1" applyProtection="1">
      <alignment horizontal="center" vertical="center"/>
      <protection hidden="1"/>
    </xf>
    <xf numFmtId="0" fontId="10" fillId="2" borderId="22" xfId="0" applyFont="1" applyFill="1" applyBorder="1" applyAlignment="1" applyProtection="1">
      <alignment horizontal="center" vertical="center"/>
      <protection hidden="1"/>
    </xf>
    <xf numFmtId="0" fontId="10" fillId="5" borderId="2" xfId="0" applyFont="1" applyFill="1" applyBorder="1" applyAlignment="1" applyProtection="1">
      <alignment horizontal="center" vertical="center" shrinkToFit="1"/>
      <protection locked="0" hidden="1"/>
    </xf>
    <xf numFmtId="0" fontId="6" fillId="4" borderId="2" xfId="0" applyFont="1" applyFill="1" applyBorder="1" applyAlignment="1" applyProtection="1">
      <alignment horizontal="center" vertical="center"/>
      <protection hidden="1"/>
    </xf>
    <xf numFmtId="0" fontId="17" fillId="12" borderId="23" xfId="0" applyFont="1" applyFill="1" applyBorder="1" applyAlignment="1" applyProtection="1">
      <alignment horizontal="left" vertical="top" wrapText="1"/>
      <protection hidden="1"/>
    </xf>
    <xf numFmtId="0" fontId="8" fillId="4" borderId="12" xfId="0" applyFont="1" applyFill="1" applyBorder="1" applyAlignment="1" applyProtection="1">
      <alignment horizontal="left" vertical="center"/>
      <protection hidden="1"/>
    </xf>
    <xf numFmtId="0" fontId="8" fillId="4" borderId="12" xfId="0" applyFont="1" applyFill="1" applyBorder="1" applyAlignment="1" applyProtection="1">
      <alignment horizontal="left" vertical="center" wrapText="1"/>
      <protection hidden="1"/>
    </xf>
    <xf numFmtId="0" fontId="8" fillId="4" borderId="9" xfId="0" applyFont="1" applyFill="1" applyBorder="1" applyAlignment="1" applyProtection="1">
      <alignment horizontal="left" vertical="center" wrapText="1"/>
      <protection hidden="1"/>
    </xf>
    <xf numFmtId="0" fontId="17" fillId="12" borderId="30" xfId="0" applyFont="1" applyFill="1" applyBorder="1" applyAlignment="1" applyProtection="1">
      <alignment horizontal="left" vertical="top" wrapText="1"/>
      <protection hidden="1"/>
    </xf>
    <xf numFmtId="0" fontId="17" fillId="12" borderId="31" xfId="0" applyFont="1" applyFill="1" applyBorder="1" applyAlignment="1" applyProtection="1">
      <alignment horizontal="left" vertical="top" wrapText="1"/>
      <protection hidden="1"/>
    </xf>
    <xf numFmtId="0" fontId="19" fillId="12" borderId="23" xfId="0" applyFont="1" applyFill="1" applyBorder="1" applyAlignment="1" applyProtection="1">
      <alignment horizontal="left" vertical="top" wrapText="1"/>
      <protection hidden="1"/>
    </xf>
    <xf numFmtId="0" fontId="17" fillId="12" borderId="2" xfId="0" applyFont="1" applyFill="1" applyBorder="1" applyAlignment="1" applyProtection="1">
      <alignment horizontal="left" vertical="top" wrapText="1"/>
      <protection hidden="1"/>
    </xf>
    <xf numFmtId="0" fontId="8" fillId="4" borderId="3" xfId="0" applyFont="1" applyFill="1" applyBorder="1" applyAlignment="1" applyProtection="1">
      <alignment horizontal="center" vertical="center"/>
      <protection hidden="1"/>
    </xf>
    <xf numFmtId="0" fontId="8" fillId="4" borderId="4" xfId="0" applyFont="1" applyFill="1" applyBorder="1" applyAlignment="1" applyProtection="1">
      <alignment horizontal="center" vertical="center"/>
      <protection hidden="1"/>
    </xf>
    <xf numFmtId="0" fontId="8" fillId="4" borderId="13" xfId="0" applyFont="1" applyFill="1" applyBorder="1" applyAlignment="1" applyProtection="1">
      <alignment horizontal="center" vertical="center"/>
      <protection hidden="1"/>
    </xf>
    <xf numFmtId="0" fontId="16" fillId="2" borderId="24" xfId="0" applyFont="1" applyFill="1" applyBorder="1" applyAlignment="1" applyProtection="1">
      <alignment horizontal="left" vertical="top" wrapText="1"/>
      <protection hidden="1"/>
    </xf>
    <xf numFmtId="0" fontId="16" fillId="2" borderId="3" xfId="0" applyFont="1" applyFill="1" applyBorder="1" applyAlignment="1" applyProtection="1">
      <alignment horizontal="left" vertical="top" wrapText="1"/>
      <protection hidden="1"/>
    </xf>
    <xf numFmtId="0" fontId="11" fillId="0" borderId="2" xfId="0" applyFont="1" applyBorder="1" applyAlignment="1" applyProtection="1">
      <alignment horizontal="center" vertical="center"/>
      <protection locked="0"/>
    </xf>
    <xf numFmtId="0" fontId="11" fillId="0" borderId="2" xfId="0" applyFont="1" applyBorder="1" applyAlignment="1" applyProtection="1">
      <alignment horizontal="left" vertical="top"/>
      <protection locked="0"/>
    </xf>
    <xf numFmtId="0" fontId="8" fillId="2" borderId="4" xfId="0" applyFont="1" applyFill="1" applyBorder="1" applyAlignment="1" applyProtection="1">
      <alignment horizontal="left" vertical="center" shrinkToFit="1"/>
      <protection locked="0"/>
    </xf>
    <xf numFmtId="0" fontId="11" fillId="2" borderId="2" xfId="0" applyFont="1" applyFill="1" applyBorder="1" applyAlignment="1" applyProtection="1">
      <alignment horizontal="left" vertical="center" shrinkToFit="1"/>
      <protection locked="0"/>
    </xf>
    <xf numFmtId="0" fontId="7" fillId="4" borderId="16" xfId="0" applyFont="1" applyFill="1" applyBorder="1" applyAlignment="1" applyProtection="1">
      <alignment horizontal="left" vertical="top" wrapText="1"/>
      <protection hidden="1"/>
    </xf>
    <xf numFmtId="0" fontId="7" fillId="4" borderId="19" xfId="0" applyFont="1" applyFill="1" applyBorder="1" applyAlignment="1" applyProtection="1">
      <alignment horizontal="left" vertical="top" wrapText="1"/>
      <protection hidden="1"/>
    </xf>
    <xf numFmtId="0" fontId="7" fillId="4" borderId="18" xfId="0" applyFont="1" applyFill="1" applyBorder="1" applyAlignment="1" applyProtection="1">
      <alignment horizontal="left" vertical="top" wrapText="1"/>
      <protection hidden="1"/>
    </xf>
    <xf numFmtId="0" fontId="7" fillId="4" borderId="21" xfId="0" applyFont="1" applyFill="1" applyBorder="1" applyAlignment="1" applyProtection="1">
      <alignment horizontal="left" vertical="top" wrapText="1"/>
      <protection hidden="1"/>
    </xf>
    <xf numFmtId="0" fontId="7" fillId="4" borderId="11" xfId="0" applyFont="1" applyFill="1" applyBorder="1" applyAlignment="1" applyProtection="1">
      <alignment horizontal="left" vertical="top" wrapText="1"/>
      <protection hidden="1"/>
    </xf>
    <xf numFmtId="0" fontId="7" fillId="4" borderId="20" xfId="0" applyFont="1" applyFill="1" applyBorder="1" applyAlignment="1" applyProtection="1">
      <alignment horizontal="left" vertical="top" wrapText="1"/>
      <protection hidden="1"/>
    </xf>
    <xf numFmtId="0" fontId="8" fillId="2" borderId="2" xfId="0" applyFont="1" applyFill="1" applyBorder="1" applyAlignment="1" applyProtection="1">
      <alignment horizontal="left" vertical="center" shrinkToFit="1"/>
      <protection locked="0"/>
    </xf>
    <xf numFmtId="0" fontId="11" fillId="5" borderId="3" xfId="0" applyFont="1" applyFill="1" applyBorder="1" applyAlignment="1" applyProtection="1">
      <alignment horizontal="left" vertical="center"/>
      <protection locked="0"/>
    </xf>
    <xf numFmtId="0" fontId="11" fillId="5" borderId="4" xfId="0" applyFont="1" applyFill="1" applyBorder="1" applyAlignment="1" applyProtection="1">
      <alignment horizontal="left" vertical="center"/>
      <protection locked="0"/>
    </xf>
    <xf numFmtId="0" fontId="11" fillId="5" borderId="13" xfId="0" applyFont="1" applyFill="1" applyBorder="1" applyAlignment="1" applyProtection="1">
      <alignment horizontal="left" vertical="center"/>
      <protection locked="0"/>
    </xf>
    <xf numFmtId="0" fontId="11" fillId="0" borderId="16" xfId="0" applyFont="1" applyBorder="1" applyAlignment="1" applyProtection="1">
      <alignment horizontal="left" vertical="center" shrinkToFit="1"/>
      <protection locked="0"/>
    </xf>
    <xf numFmtId="0" fontId="11" fillId="0" borderId="4" xfId="0" applyFont="1" applyBorder="1" applyAlignment="1" applyProtection="1">
      <alignment horizontal="left" vertical="center" shrinkToFit="1"/>
      <protection locked="0"/>
    </xf>
    <xf numFmtId="0" fontId="11" fillId="0" borderId="13" xfId="0" applyFont="1" applyBorder="1" applyAlignment="1" applyProtection="1">
      <alignment horizontal="left" vertical="center" shrinkToFit="1"/>
      <protection locked="0"/>
    </xf>
    <xf numFmtId="0" fontId="11" fillId="4" borderId="3" xfId="0" applyFont="1" applyFill="1" applyBorder="1" applyAlignment="1" applyProtection="1">
      <alignment horizontal="left" vertical="center" shrinkToFit="1"/>
      <protection hidden="1"/>
    </xf>
    <xf numFmtId="0" fontId="11" fillId="4" borderId="13" xfId="0" applyFont="1" applyFill="1" applyBorder="1" applyAlignment="1" applyProtection="1">
      <alignment horizontal="left" vertical="center" shrinkToFit="1"/>
      <protection hidden="1"/>
    </xf>
    <xf numFmtId="0" fontId="16" fillId="2" borderId="29" xfId="0" applyFont="1" applyFill="1" applyBorder="1" applyAlignment="1" applyProtection="1">
      <alignment horizontal="left" vertical="top" wrapText="1"/>
      <protection hidden="1"/>
    </xf>
    <xf numFmtId="0" fontId="16" fillId="2" borderId="12" xfId="0" applyFont="1" applyFill="1" applyBorder="1" applyAlignment="1" applyProtection="1">
      <alignment horizontal="left" vertical="top" wrapText="1"/>
      <protection hidden="1"/>
    </xf>
    <xf numFmtId="0" fontId="16" fillId="2" borderId="8" xfId="0" applyFont="1" applyFill="1" applyBorder="1" applyAlignment="1" applyProtection="1">
      <alignment horizontal="left" vertical="top" wrapText="1"/>
      <protection hidden="1"/>
    </xf>
    <xf numFmtId="0" fontId="16" fillId="2" borderId="9" xfId="0" applyFont="1" applyFill="1" applyBorder="1" applyAlignment="1" applyProtection="1">
      <alignment horizontal="left" vertical="top" wrapText="1"/>
      <protection hidden="1"/>
    </xf>
    <xf numFmtId="0" fontId="14" fillId="8" borderId="3" xfId="0" applyFont="1" applyFill="1" applyBorder="1" applyAlignment="1" applyProtection="1">
      <alignment horizontal="left" vertical="center"/>
      <protection hidden="1"/>
    </xf>
    <xf numFmtId="0" fontId="14" fillId="8" borderId="4" xfId="0" applyFont="1" applyFill="1" applyBorder="1" applyAlignment="1" applyProtection="1">
      <alignment horizontal="left" vertical="center"/>
      <protection hidden="1"/>
    </xf>
    <xf numFmtId="0" fontId="14" fillId="8" borderId="13" xfId="0" applyFont="1" applyFill="1" applyBorder="1" applyAlignment="1" applyProtection="1">
      <alignment horizontal="left" vertical="center"/>
      <protection hidden="1"/>
    </xf>
    <xf numFmtId="0" fontId="9" fillId="2" borderId="6" xfId="0" applyFont="1" applyFill="1" applyBorder="1" applyAlignment="1" applyProtection="1">
      <alignment horizontal="center"/>
      <protection hidden="1"/>
    </xf>
    <xf numFmtId="0" fontId="9" fillId="2" borderId="7" xfId="0" applyFont="1" applyFill="1" applyBorder="1" applyAlignment="1" applyProtection="1">
      <alignment horizontal="center"/>
      <protection hidden="1"/>
    </xf>
    <xf numFmtId="0" fontId="9" fillId="2" borderId="22" xfId="0" applyFont="1" applyFill="1" applyBorder="1" applyAlignment="1" applyProtection="1">
      <alignment horizontal="center"/>
      <protection hidden="1"/>
    </xf>
    <xf numFmtId="0" fontId="11" fillId="0" borderId="3" xfId="0" applyFont="1" applyBorder="1" applyAlignment="1" applyProtection="1">
      <alignment horizontal="left" vertical="center" shrinkToFit="1"/>
      <protection locked="0"/>
    </xf>
    <xf numFmtId="0" fontId="8" fillId="4" borderId="2" xfId="0" applyFont="1" applyFill="1" applyBorder="1" applyAlignment="1" applyProtection="1">
      <alignment horizontal="left" vertical="center" shrinkToFit="1"/>
      <protection hidden="1"/>
    </xf>
    <xf numFmtId="0" fontId="13" fillId="2" borderId="10" xfId="0" applyFont="1" applyFill="1" applyBorder="1" applyAlignment="1" applyProtection="1">
      <alignment horizontal="right"/>
      <protection hidden="1"/>
    </xf>
    <xf numFmtId="0" fontId="8" fillId="4" borderId="4" xfId="0" applyFont="1" applyFill="1" applyBorder="1" applyAlignment="1" applyProtection="1">
      <alignment horizontal="left" vertical="center"/>
      <protection hidden="1"/>
    </xf>
    <xf numFmtId="0" fontId="11" fillId="0" borderId="3" xfId="0" applyFont="1" applyBorder="1" applyAlignment="1" applyProtection="1">
      <alignment horizontal="left" vertical="center"/>
      <protection locked="0"/>
    </xf>
    <xf numFmtId="0" fontId="11" fillId="0" borderId="4" xfId="0" applyFont="1" applyBorder="1" applyAlignment="1" applyProtection="1">
      <alignment horizontal="left" vertical="center"/>
      <protection locked="0"/>
    </xf>
    <xf numFmtId="0" fontId="11" fillId="0" borderId="13" xfId="0" applyFont="1" applyBorder="1" applyAlignment="1" applyProtection="1">
      <alignment horizontal="left" vertical="center"/>
      <protection locked="0"/>
    </xf>
    <xf numFmtId="0" fontId="11" fillId="0" borderId="16" xfId="0" applyFont="1" applyBorder="1" applyAlignment="1" applyProtection="1">
      <alignment horizontal="left" vertical="top" wrapText="1"/>
      <protection locked="0"/>
    </xf>
    <xf numFmtId="0" fontId="11" fillId="0" borderId="17" xfId="0" applyFont="1" applyBorder="1" applyAlignment="1" applyProtection="1">
      <alignment horizontal="left" vertical="top" wrapText="1"/>
      <protection locked="0"/>
    </xf>
    <xf numFmtId="0" fontId="11" fillId="0" borderId="11" xfId="0" applyFont="1" applyBorder="1" applyAlignment="1" applyProtection="1">
      <alignment horizontal="left" vertical="top" wrapText="1"/>
      <protection locked="0"/>
    </xf>
    <xf numFmtId="0" fontId="11" fillId="0" borderId="10" xfId="0" applyFont="1" applyBorder="1" applyAlignment="1" applyProtection="1">
      <alignment horizontal="left" vertical="top" wrapText="1"/>
      <protection locked="0"/>
    </xf>
    <xf numFmtId="0" fontId="8" fillId="4" borderId="10" xfId="0" applyFont="1" applyFill="1" applyBorder="1" applyAlignment="1" applyProtection="1">
      <alignment horizontal="left" vertical="top"/>
      <protection hidden="1"/>
    </xf>
    <xf numFmtId="0" fontId="6" fillId="0" borderId="3" xfId="0" applyFont="1" applyBorder="1" applyAlignment="1" applyProtection="1">
      <alignment horizontal="left" vertical="center" shrinkToFit="1"/>
      <protection locked="0"/>
    </xf>
    <xf numFmtId="0" fontId="6" fillId="0" borderId="4" xfId="0" applyFont="1" applyBorder="1" applyAlignment="1" applyProtection="1">
      <alignment horizontal="left" vertical="center" shrinkToFit="1"/>
      <protection locked="0"/>
    </xf>
    <xf numFmtId="0" fontId="6" fillId="0" borderId="13" xfId="0" applyFont="1" applyBorder="1" applyAlignment="1" applyProtection="1">
      <alignment horizontal="left" vertical="center" shrinkToFit="1"/>
      <protection locked="0"/>
    </xf>
    <xf numFmtId="0" fontId="8" fillId="4" borderId="3" xfId="0" applyFont="1" applyFill="1" applyBorder="1" applyAlignment="1" applyProtection="1">
      <alignment horizontal="left" vertical="center" shrinkToFit="1"/>
      <protection hidden="1"/>
    </xf>
    <xf numFmtId="0" fontId="8" fillId="4" borderId="4" xfId="0" applyFont="1" applyFill="1" applyBorder="1" applyAlignment="1" applyProtection="1">
      <alignment horizontal="left" vertical="center" shrinkToFit="1"/>
      <protection hidden="1"/>
    </xf>
    <xf numFmtId="0" fontId="8" fillId="4" borderId="13" xfId="0" applyFont="1" applyFill="1" applyBorder="1" applyAlignment="1" applyProtection="1">
      <alignment horizontal="left" vertical="center" shrinkToFit="1"/>
      <protection hidden="1"/>
    </xf>
    <xf numFmtId="0" fontId="6" fillId="0" borderId="3" xfId="0" applyFont="1" applyBorder="1" applyAlignment="1" applyProtection="1">
      <alignment horizontal="left" shrinkToFit="1"/>
      <protection locked="0"/>
    </xf>
    <xf numFmtId="0" fontId="6" fillId="0" borderId="4" xfId="0" applyFont="1" applyBorder="1" applyAlignment="1" applyProtection="1">
      <alignment horizontal="left" shrinkToFit="1"/>
      <protection locked="0"/>
    </xf>
    <xf numFmtId="0" fontId="6" fillId="0" borderId="13" xfId="0" applyFont="1" applyBorder="1" applyAlignment="1" applyProtection="1">
      <alignment horizontal="left" shrinkToFit="1"/>
      <protection locked="0"/>
    </xf>
    <xf numFmtId="0" fontId="11" fillId="4" borderId="3" xfId="0" applyFont="1" applyFill="1" applyBorder="1" applyAlignment="1" applyProtection="1">
      <alignment horizontal="left" vertical="center"/>
      <protection hidden="1"/>
    </xf>
    <xf numFmtId="0" fontId="11" fillId="4" borderId="4" xfId="0" applyFont="1" applyFill="1" applyBorder="1" applyAlignment="1" applyProtection="1">
      <alignment horizontal="left" vertical="center"/>
      <protection hidden="1"/>
    </xf>
    <xf numFmtId="0" fontId="25" fillId="2" borderId="17" xfId="0" applyFont="1" applyFill="1" applyBorder="1" applyAlignment="1">
      <alignment horizontal="center"/>
    </xf>
    <xf numFmtId="0" fontId="11" fillId="0" borderId="26" xfId="0" applyFont="1" applyBorder="1" applyAlignment="1" applyProtection="1">
      <alignment horizontal="left" vertical="top" wrapText="1"/>
      <protection locked="0"/>
    </xf>
    <xf numFmtId="0" fontId="11" fillId="0" borderId="27" xfId="0" applyFont="1" applyBorder="1" applyAlignment="1" applyProtection="1">
      <alignment horizontal="left" vertical="top" wrapText="1"/>
      <protection locked="0"/>
    </xf>
    <xf numFmtId="0" fontId="11" fillId="0" borderId="27" xfId="0" applyFont="1" applyBorder="1" applyAlignment="1" applyProtection="1">
      <alignment horizontal="left" vertical="top"/>
      <protection locked="0"/>
    </xf>
    <xf numFmtId="0" fontId="11" fillId="0" borderId="28" xfId="0" applyFont="1" applyBorder="1" applyAlignment="1" applyProtection="1">
      <alignment horizontal="left" vertical="top"/>
      <protection locked="0"/>
    </xf>
    <xf numFmtId="0" fontId="14" fillId="8" borderId="14" xfId="0" applyFont="1" applyFill="1" applyBorder="1" applyAlignment="1" applyProtection="1">
      <alignment horizontal="left" vertical="top"/>
      <protection hidden="1"/>
    </xf>
    <xf numFmtId="0" fontId="14" fillId="8" borderId="15" xfId="0" applyFont="1" applyFill="1" applyBorder="1" applyAlignment="1" applyProtection="1">
      <alignment horizontal="left" vertical="top"/>
      <protection hidden="1"/>
    </xf>
    <xf numFmtId="0" fontId="14" fillId="8" borderId="25" xfId="0" applyFont="1" applyFill="1" applyBorder="1" applyAlignment="1" applyProtection="1">
      <alignment horizontal="left" vertical="top"/>
      <protection hidden="1"/>
    </xf>
    <xf numFmtId="0" fontId="11" fillId="0" borderId="3" xfId="0" applyFont="1" applyBorder="1" applyAlignment="1" applyProtection="1">
      <alignment horizontal="left" vertical="top" wrapText="1"/>
      <protection locked="0"/>
    </xf>
  </cellXfs>
  <cellStyles count="1">
    <cellStyle name="標準" xfId="0" builtinId="0"/>
  </cellStyles>
  <dxfs count="0"/>
  <tableStyles count="0" defaultTableStyle="TableStyleMedium2" defaultPivotStyle="PivotStyleLight16"/>
  <colors>
    <mruColors>
      <color rgb="FFFFFFCC"/>
      <color rgb="FFFCE4D6"/>
      <color rgb="FF833C0C"/>
      <color rgb="FFFFA7A7"/>
      <color rgb="FFFFECEC"/>
      <color rgb="FFFF7171"/>
      <color rgb="FF283F68"/>
      <color rgb="FF007E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C$46" lockText="1" noThreeD="1"/>
</file>

<file path=xl/ctrlProps/ctrlProp10.xml><?xml version="1.0" encoding="utf-8"?>
<formControlPr xmlns="http://schemas.microsoft.com/office/spreadsheetml/2009/9/main" objectType="CheckBox" fmlaLink="$E$46" lockText="1" noThreeD="1"/>
</file>

<file path=xl/ctrlProps/ctrlProp11.xml><?xml version="1.0" encoding="utf-8"?>
<formControlPr xmlns="http://schemas.microsoft.com/office/spreadsheetml/2009/9/main" objectType="CheckBox" fmlaLink="$G$46" lockText="1" noThreeD="1"/>
</file>

<file path=xl/ctrlProps/ctrlProp12.xml><?xml version="1.0" encoding="utf-8"?>
<formControlPr xmlns="http://schemas.microsoft.com/office/spreadsheetml/2009/9/main" objectType="CheckBox" fmlaLink="$I$46" lockText="1" noThreeD="1"/>
</file>

<file path=xl/ctrlProps/ctrlProp2.xml><?xml version="1.0" encoding="utf-8"?>
<formControlPr xmlns="http://schemas.microsoft.com/office/spreadsheetml/2009/9/main" objectType="CheckBox" fmlaLink="$C$47" lockText="1" noThreeD="1"/>
</file>

<file path=xl/ctrlProps/ctrlProp3.xml><?xml version="1.0" encoding="utf-8"?>
<formControlPr xmlns="http://schemas.microsoft.com/office/spreadsheetml/2009/9/main" objectType="CheckBox" fmlaLink="$G$47" lockText="1" noThreeD="1"/>
</file>

<file path=xl/ctrlProps/ctrlProp4.xml><?xml version="1.0" encoding="utf-8"?>
<formControlPr xmlns="http://schemas.microsoft.com/office/spreadsheetml/2009/9/main" objectType="CheckBox" fmlaLink="$G$48" lockText="1" noThreeD="1"/>
</file>

<file path=xl/ctrlProps/ctrlProp5.xml><?xml version="1.0" encoding="utf-8"?>
<formControlPr xmlns="http://schemas.microsoft.com/office/spreadsheetml/2009/9/main" objectType="CheckBox" fmlaLink="$G$49" lockText="1" noThreeD="1"/>
</file>

<file path=xl/ctrlProps/ctrlProp6.xml><?xml version="1.0" encoding="utf-8"?>
<formControlPr xmlns="http://schemas.microsoft.com/office/spreadsheetml/2009/9/main" objectType="CheckBox" fmlaLink="$C$48" lockText="1" noThreeD="1"/>
</file>

<file path=xl/ctrlProps/ctrlProp7.xml><?xml version="1.0" encoding="utf-8"?>
<formControlPr xmlns="http://schemas.microsoft.com/office/spreadsheetml/2009/9/main" objectType="CheckBox" fmlaLink="$C$49" lockText="1" noThreeD="1"/>
</file>

<file path=xl/ctrlProps/ctrlProp8.xml><?xml version="1.0" encoding="utf-8"?>
<formControlPr xmlns="http://schemas.microsoft.com/office/spreadsheetml/2009/9/main" objectType="CheckBox" fmlaLink="$C$50" lockText="1" noThreeD="1"/>
</file>

<file path=xl/ctrlProps/ctrlProp9.xml><?xml version="1.0" encoding="utf-8"?>
<formControlPr xmlns="http://schemas.microsoft.com/office/spreadsheetml/2009/9/main" objectType="CheckBox" fmlaLink="$C$5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45</xdr:row>
          <xdr:rowOff>28575</xdr:rowOff>
        </xdr:from>
        <xdr:to>
          <xdr:col>2</xdr:col>
          <xdr:colOff>838200</xdr:colOff>
          <xdr:row>45</xdr:row>
          <xdr:rowOff>171450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1.新聞広告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46</xdr:row>
          <xdr:rowOff>28575</xdr:rowOff>
        </xdr:from>
        <xdr:to>
          <xdr:col>4</xdr:col>
          <xdr:colOff>171450</xdr:colOff>
          <xdr:row>46</xdr:row>
          <xdr:rowOff>171450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2.日本水大賞ポスター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46</xdr:row>
          <xdr:rowOff>28575</xdr:rowOff>
        </xdr:from>
        <xdr:to>
          <xdr:col>9</xdr:col>
          <xdr:colOff>200025</xdr:colOff>
          <xdr:row>46</xdr:row>
          <xdr:rowOff>171450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3.日本河川協会又は日本水大賞HP・SNS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47</xdr:row>
          <xdr:rowOff>28575</xdr:rowOff>
        </xdr:from>
        <xdr:to>
          <xdr:col>8</xdr:col>
          <xdr:colOff>600075</xdr:colOff>
          <xdr:row>47</xdr:row>
          <xdr:rowOff>171450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5.国の機関からの誘い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48</xdr:row>
          <xdr:rowOff>28575</xdr:rowOff>
        </xdr:from>
        <xdr:to>
          <xdr:col>8</xdr:col>
          <xdr:colOff>628650</xdr:colOff>
          <xdr:row>48</xdr:row>
          <xdr:rowOff>171450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7.教育機関関係からの誘い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47</xdr:row>
          <xdr:rowOff>28575</xdr:rowOff>
        </xdr:from>
        <xdr:to>
          <xdr:col>5</xdr:col>
          <xdr:colOff>276225</xdr:colOff>
          <xdr:row>47</xdr:row>
          <xdr:rowOff>171450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4.水大賞事務局からの案内（チラシ・DM等）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48</xdr:row>
          <xdr:rowOff>28575</xdr:rowOff>
        </xdr:from>
        <xdr:to>
          <xdr:col>4</xdr:col>
          <xdr:colOff>381000</xdr:colOff>
          <xdr:row>48</xdr:row>
          <xdr:rowOff>171450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6.県・市町村からの誘い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49</xdr:row>
          <xdr:rowOff>28575</xdr:rowOff>
        </xdr:from>
        <xdr:to>
          <xdr:col>7</xdr:col>
          <xdr:colOff>304800</xdr:colOff>
          <xdr:row>49</xdr:row>
          <xdr:rowOff>171450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8.日本河川協会又は日本水大賞HP・SNS以外のインターネット情報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50</xdr:row>
          <xdr:rowOff>19050</xdr:rowOff>
        </xdr:from>
        <xdr:to>
          <xdr:col>2</xdr:col>
          <xdr:colOff>657225</xdr:colOff>
          <xdr:row>50</xdr:row>
          <xdr:rowOff>161925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9.その他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45</xdr:row>
          <xdr:rowOff>28575</xdr:rowOff>
        </xdr:from>
        <xdr:to>
          <xdr:col>4</xdr:col>
          <xdr:colOff>895350</xdr:colOff>
          <xdr:row>45</xdr:row>
          <xdr:rowOff>171450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(1)読売新聞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45</xdr:row>
          <xdr:rowOff>28575</xdr:rowOff>
        </xdr:from>
        <xdr:to>
          <xdr:col>7</xdr:col>
          <xdr:colOff>104775</xdr:colOff>
          <xdr:row>45</xdr:row>
          <xdr:rowOff>171450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(2)教育新聞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28575</xdr:rowOff>
        </xdr:from>
        <xdr:to>
          <xdr:col>8</xdr:col>
          <xdr:colOff>885825</xdr:colOff>
          <xdr:row>45</xdr:row>
          <xdr:rowOff>171450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(3)その他</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687A6-8307-4100-AC51-E5EDBDB5ED00}">
  <sheetPr codeName="Sheet2"/>
  <dimension ref="A1:S17"/>
  <sheetViews>
    <sheetView workbookViewId="0"/>
  </sheetViews>
  <sheetFormatPr defaultRowHeight="12"/>
  <cols>
    <col min="1" max="1" width="7.5" style="3" bestFit="1" customWidth="1"/>
    <col min="2" max="2" width="1.75" style="3" customWidth="1"/>
    <col min="3" max="3" width="7.5" style="3" bestFit="1" customWidth="1"/>
    <col min="4" max="4" width="2" style="3" customWidth="1"/>
    <col min="5" max="5" width="4.5" style="3" bestFit="1" customWidth="1"/>
    <col min="6" max="6" width="1.75" style="3" customWidth="1"/>
    <col min="7" max="7" width="9.75" style="3" bestFit="1" customWidth="1"/>
    <col min="8" max="8" width="2.875" style="3" customWidth="1"/>
    <col min="9" max="9" width="10.25" style="3" bestFit="1" customWidth="1"/>
    <col min="10" max="10" width="2.875" style="3" customWidth="1"/>
    <col min="11" max="11" width="9.75" style="3" bestFit="1" customWidth="1"/>
    <col min="12" max="12" width="2" style="3" customWidth="1"/>
    <col min="13" max="13" width="10.5" style="3" bestFit="1" customWidth="1"/>
    <col min="14" max="14" width="3" style="3" customWidth="1"/>
    <col min="15" max="15" width="9" style="3"/>
    <col min="16" max="16" width="2.375" style="3" customWidth="1"/>
    <col min="17" max="17" width="38.25" style="3" bestFit="1" customWidth="1"/>
    <col min="18" max="18" width="1.375" style="3" customWidth="1"/>
    <col min="19" max="19" width="12.25" style="3" bestFit="1" customWidth="1"/>
    <col min="20" max="16384" width="9" style="3"/>
  </cols>
  <sheetData>
    <row r="1" spans="1:19">
      <c r="A1" s="7" t="s">
        <v>2</v>
      </c>
      <c r="C1" s="8" t="s">
        <v>8</v>
      </c>
      <c r="D1" s="10"/>
      <c r="E1" s="8" t="s">
        <v>37</v>
      </c>
      <c r="G1" s="8" t="s">
        <v>14</v>
      </c>
      <c r="I1" s="8" t="s">
        <v>11</v>
      </c>
      <c r="K1" s="8" t="s">
        <v>12</v>
      </c>
      <c r="M1" s="8" t="s">
        <v>13</v>
      </c>
      <c r="O1" s="8" t="s">
        <v>9</v>
      </c>
      <c r="Q1" s="11" t="s">
        <v>39</v>
      </c>
      <c r="S1" s="8" t="s">
        <v>66</v>
      </c>
    </row>
    <row r="2" spans="1:19">
      <c r="A2" s="12" t="s">
        <v>49</v>
      </c>
      <c r="C2" s="13" t="s">
        <v>49</v>
      </c>
      <c r="E2" s="12" t="s">
        <v>51</v>
      </c>
      <c r="G2" s="13" t="s">
        <v>49</v>
      </c>
      <c r="I2" s="13" t="s">
        <v>49</v>
      </c>
      <c r="K2" s="13" t="s">
        <v>49</v>
      </c>
      <c r="M2" s="13" t="s">
        <v>49</v>
      </c>
      <c r="O2" s="13" t="s">
        <v>49</v>
      </c>
      <c r="Q2" s="13" t="s">
        <v>49</v>
      </c>
      <c r="S2" s="13" t="s">
        <v>65</v>
      </c>
    </row>
    <row r="3" spans="1:19" ht="14.25">
      <c r="A3" s="5" t="s">
        <v>3</v>
      </c>
      <c r="C3" s="6" t="s">
        <v>10</v>
      </c>
      <c r="D3" s="9"/>
      <c r="E3" s="1" t="s">
        <v>35</v>
      </c>
      <c r="G3" s="4" t="s">
        <v>15</v>
      </c>
      <c r="I3" s="4" t="s">
        <v>18</v>
      </c>
      <c r="K3" s="4" t="s">
        <v>19</v>
      </c>
      <c r="M3" s="4" t="s">
        <v>20</v>
      </c>
      <c r="O3" s="4" t="s">
        <v>38</v>
      </c>
      <c r="Q3" s="4" t="s">
        <v>189</v>
      </c>
      <c r="S3" s="4" t="s">
        <v>52</v>
      </c>
    </row>
    <row r="4" spans="1:19">
      <c r="A4" s="5" t="s">
        <v>4</v>
      </c>
      <c r="C4" s="4" t="s">
        <v>11</v>
      </c>
      <c r="E4" s="2" t="s">
        <v>36</v>
      </c>
      <c r="G4" s="4" t="s">
        <v>16</v>
      </c>
      <c r="I4" s="4" t="s">
        <v>21</v>
      </c>
      <c r="K4" s="4" t="s">
        <v>22</v>
      </c>
      <c r="M4" s="4" t="s">
        <v>23</v>
      </c>
      <c r="Q4" s="4" t="s">
        <v>40</v>
      </c>
      <c r="S4" s="4" t="s">
        <v>53</v>
      </c>
    </row>
    <row r="5" spans="1:19">
      <c r="A5" s="5" t="s">
        <v>5</v>
      </c>
      <c r="C5" s="4" t="s">
        <v>12</v>
      </c>
      <c r="G5" s="4" t="s">
        <v>17</v>
      </c>
      <c r="I5" s="4" t="s">
        <v>24</v>
      </c>
      <c r="K5" s="4" t="s">
        <v>25</v>
      </c>
      <c r="M5" s="4" t="s">
        <v>26</v>
      </c>
      <c r="Q5" s="4" t="s">
        <v>41</v>
      </c>
      <c r="S5" s="4" t="s">
        <v>54</v>
      </c>
    </row>
    <row r="6" spans="1:19">
      <c r="A6" s="5" t="s">
        <v>6</v>
      </c>
      <c r="C6" s="4" t="s">
        <v>13</v>
      </c>
      <c r="G6" s="4" t="s">
        <v>27</v>
      </c>
      <c r="I6" s="4" t="s">
        <v>28</v>
      </c>
      <c r="K6" s="4" t="s">
        <v>29</v>
      </c>
      <c r="M6" s="4" t="s">
        <v>30</v>
      </c>
      <c r="Q6" s="4" t="s">
        <v>42</v>
      </c>
      <c r="S6" s="4" t="s">
        <v>55</v>
      </c>
    </row>
    <row r="7" spans="1:19">
      <c r="A7" s="5" t="s">
        <v>7</v>
      </c>
      <c r="C7" s="4" t="s">
        <v>9</v>
      </c>
      <c r="G7" s="4" t="s">
        <v>31</v>
      </c>
      <c r="I7" s="4" t="s">
        <v>32</v>
      </c>
      <c r="K7" s="4" t="s">
        <v>30</v>
      </c>
      <c r="M7" s="4" t="s">
        <v>33</v>
      </c>
      <c r="Q7" s="4" t="s">
        <v>43</v>
      </c>
      <c r="S7" s="4" t="s">
        <v>56</v>
      </c>
    </row>
    <row r="8" spans="1:19">
      <c r="G8" s="4" t="s">
        <v>1</v>
      </c>
      <c r="I8" s="4" t="s">
        <v>33</v>
      </c>
      <c r="K8" s="4" t="s">
        <v>1</v>
      </c>
      <c r="Q8" s="4" t="s">
        <v>44</v>
      </c>
      <c r="S8" s="4" t="s">
        <v>57</v>
      </c>
    </row>
    <row r="9" spans="1:19">
      <c r="G9" s="4" t="s">
        <v>34</v>
      </c>
      <c r="K9" s="4" t="s">
        <v>33</v>
      </c>
      <c r="Q9" s="4" t="s">
        <v>45</v>
      </c>
      <c r="S9" s="4" t="s">
        <v>58</v>
      </c>
    </row>
    <row r="10" spans="1:19">
      <c r="G10" s="4" t="s">
        <v>33</v>
      </c>
      <c r="Q10" s="4" t="s">
        <v>46</v>
      </c>
      <c r="S10" s="4" t="s">
        <v>59</v>
      </c>
    </row>
    <row r="11" spans="1:19">
      <c r="Q11" s="4" t="s">
        <v>47</v>
      </c>
      <c r="S11" s="4" t="s">
        <v>60</v>
      </c>
    </row>
    <row r="12" spans="1:19">
      <c r="S12" s="4" t="s">
        <v>61</v>
      </c>
    </row>
    <row r="13" spans="1:19">
      <c r="S13" s="4" t="s">
        <v>62</v>
      </c>
    </row>
    <row r="14" spans="1:19">
      <c r="A14" s="14" t="s">
        <v>67</v>
      </c>
      <c r="S14" s="4" t="s">
        <v>63</v>
      </c>
    </row>
    <row r="15" spans="1:19">
      <c r="A15" s="13" t="s">
        <v>70</v>
      </c>
      <c r="S15" s="4" t="s">
        <v>64</v>
      </c>
    </row>
    <row r="16" spans="1:19">
      <c r="A16" s="4" t="s">
        <v>68</v>
      </c>
    </row>
    <row r="17" spans="1:1">
      <c r="A17" s="4" t="s">
        <v>69</v>
      </c>
    </row>
  </sheetData>
  <phoneticPr fontId="3"/>
  <pageMargins left="0.7" right="0.7" top="0.75" bottom="0.75" header="0.3" footer="0.3"/>
  <pageSetup paperSize="8" orientation="landscape"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FB274-0224-4455-B3D8-009CA43FCFA1}">
  <sheetPr codeName="Sheet1"/>
  <dimension ref="A1:L91"/>
  <sheetViews>
    <sheetView tabSelected="1" workbookViewId="0">
      <selection activeCell="D29" sqref="D29:J29"/>
    </sheetView>
  </sheetViews>
  <sheetFormatPr defaultRowHeight="20.100000000000001" customHeight="1"/>
  <cols>
    <col min="1" max="1" width="3.625" style="36" customWidth="1"/>
    <col min="2" max="2" width="13.625" style="36" customWidth="1"/>
    <col min="3" max="3" width="11.875" style="36" customWidth="1"/>
    <col min="4" max="4" width="4" style="36" customWidth="1"/>
    <col min="5" max="5" width="12.125" style="36" customWidth="1"/>
    <col min="6" max="6" width="4.625" style="36" customWidth="1"/>
    <col min="7" max="7" width="11.875" style="36" customWidth="1"/>
    <col min="8" max="8" width="5.125" style="36" customWidth="1"/>
    <col min="9" max="9" width="12.5" style="36" customWidth="1"/>
    <col min="10" max="10" width="4.625" style="36" customWidth="1"/>
    <col min="11" max="11" width="30.5" style="40" customWidth="1"/>
    <col min="12" max="12" width="58.125" style="41" customWidth="1"/>
    <col min="13" max="16384" width="9" style="36"/>
  </cols>
  <sheetData>
    <row r="1" spans="1:12" ht="20.100000000000001" customHeight="1">
      <c r="A1" s="78" t="s">
        <v>146</v>
      </c>
      <c r="B1" s="78"/>
      <c r="C1" s="78"/>
      <c r="D1" s="78"/>
      <c r="E1" s="78"/>
      <c r="F1" s="74" t="s">
        <v>271</v>
      </c>
      <c r="G1" s="15"/>
      <c r="H1" s="15"/>
      <c r="I1" s="15"/>
      <c r="J1" s="16" t="s">
        <v>147</v>
      </c>
      <c r="K1" s="25" t="s">
        <v>148</v>
      </c>
      <c r="L1" s="26" t="s">
        <v>149</v>
      </c>
    </row>
    <row r="2" spans="1:12" ht="15" customHeight="1">
      <c r="A2" s="80" t="s">
        <v>150</v>
      </c>
      <c r="B2" s="81"/>
      <c r="C2" s="17" t="s">
        <v>151</v>
      </c>
      <c r="D2" s="87"/>
      <c r="E2" s="87"/>
      <c r="F2" s="87"/>
      <c r="G2" s="87"/>
      <c r="H2" s="87"/>
      <c r="I2" s="87"/>
      <c r="J2" s="87"/>
      <c r="K2" s="27" t="str">
        <f>IF(D2="","フリガナをつけて下さい","")</f>
        <v>フリガナをつけて下さい</v>
      </c>
      <c r="L2" s="123" t="s">
        <v>193</v>
      </c>
    </row>
    <row r="3" spans="1:12" ht="15" customHeight="1">
      <c r="A3" s="82"/>
      <c r="B3" s="83"/>
      <c r="C3" s="88"/>
      <c r="D3" s="88"/>
      <c r="E3" s="88"/>
      <c r="F3" s="88"/>
      <c r="G3" s="88"/>
      <c r="H3" s="88"/>
      <c r="I3" s="88"/>
      <c r="J3" s="88"/>
      <c r="K3" s="27" t="str">
        <f>IF(C3="","活動の名称を記入して下さい","")</f>
        <v>活動の名称を記入して下さい</v>
      </c>
      <c r="L3" s="123"/>
    </row>
    <row r="4" spans="1:12" ht="15" customHeight="1">
      <c r="A4" s="90" t="s">
        <v>152</v>
      </c>
      <c r="B4" s="90"/>
      <c r="C4" s="90"/>
      <c r="D4" s="91"/>
      <c r="E4" s="91"/>
      <c r="F4" s="18" t="s">
        <v>153</v>
      </c>
      <c r="G4" s="42"/>
      <c r="H4" s="18" t="s">
        <v>154</v>
      </c>
      <c r="I4" s="42"/>
      <c r="J4" s="18" t="s">
        <v>155</v>
      </c>
      <c r="K4" s="27" t="str">
        <f>IF(OR(D4="",G4="",I4=""),"記入年月日を入力して下さい","")</f>
        <v>記入年月日を入力して下さい</v>
      </c>
      <c r="L4" s="28" t="s">
        <v>194</v>
      </c>
    </row>
    <row r="5" spans="1:12" ht="15" customHeight="1">
      <c r="A5" s="89" t="s">
        <v>156</v>
      </c>
      <c r="B5" s="89"/>
      <c r="C5" s="89"/>
      <c r="D5" s="89"/>
      <c r="E5" s="89"/>
      <c r="F5" s="89"/>
      <c r="G5" s="89"/>
      <c r="H5" s="89"/>
      <c r="I5" s="89"/>
      <c r="J5" s="89"/>
      <c r="K5" s="27"/>
      <c r="L5" s="28"/>
    </row>
    <row r="6" spans="1:12" s="37" customFormat="1" ht="15" customHeight="1">
      <c r="A6" s="92" t="s">
        <v>157</v>
      </c>
      <c r="B6" s="92"/>
      <c r="C6" s="92"/>
      <c r="D6" s="121" t="s">
        <v>48</v>
      </c>
      <c r="E6" s="121"/>
      <c r="F6" s="118"/>
      <c r="G6" s="119"/>
      <c r="H6" s="119"/>
      <c r="I6" s="119"/>
      <c r="J6" s="120"/>
      <c r="K6" s="27" t="str">
        <f>IF(D6="--","主体分類を選んで下さい","")</f>
        <v>主体分類を選んで下さい</v>
      </c>
      <c r="L6" s="29" t="s">
        <v>268</v>
      </c>
    </row>
    <row r="7" spans="1:12" s="38" customFormat="1" ht="15" customHeight="1">
      <c r="A7" s="124" t="s">
        <v>158</v>
      </c>
      <c r="B7" s="124"/>
      <c r="C7" s="90"/>
      <c r="D7" s="17" t="s">
        <v>37</v>
      </c>
      <c r="E7" s="18" t="s">
        <v>159</v>
      </c>
      <c r="F7" s="122" t="s">
        <v>160</v>
      </c>
      <c r="G7" s="122"/>
      <c r="H7" s="122"/>
      <c r="I7" s="122"/>
      <c r="J7" s="122"/>
      <c r="K7" s="73" t="str" cm="1">
        <f t="array" ref="K7">_xlfn.IFS(COUNTIF(D8:D28,"◎")&gt;1,"◎は１つのみ選択して下さい",COUNTIF(D8:D28,"◎")=0,"◎は少なくとも１つ選択して下さい",COUNTIF(D8:D28,"◎")=1,"")</f>
        <v>◎は少なくとも１つ選択して下さい</v>
      </c>
      <c r="L7" s="123" t="s">
        <v>269</v>
      </c>
    </row>
    <row r="8" spans="1:12" ht="15" customHeight="1">
      <c r="A8" s="105" t="s">
        <v>190</v>
      </c>
      <c r="B8" s="106"/>
      <c r="C8" s="93" t="s">
        <v>161</v>
      </c>
      <c r="D8" s="96" t="s">
        <v>50</v>
      </c>
      <c r="E8" s="43" t="s">
        <v>48</v>
      </c>
      <c r="F8" s="87"/>
      <c r="G8" s="87"/>
      <c r="H8" s="87"/>
      <c r="I8" s="87"/>
      <c r="J8" s="87"/>
      <c r="K8" s="76" t="str">
        <f>IF(AND(D8="-",OR(E8&lt;&gt;"--",E9&lt;&gt;"--",E10&lt;&gt;"--",E11&lt;&gt;"--",E12&lt;&gt;"--")),"◎か〇を選んでください","")</f>
        <v/>
      </c>
      <c r="L8" s="123"/>
    </row>
    <row r="9" spans="1:12" ht="15" customHeight="1">
      <c r="A9" s="105"/>
      <c r="B9" s="106"/>
      <c r="C9" s="94"/>
      <c r="D9" s="97"/>
      <c r="E9" s="43" t="s">
        <v>48</v>
      </c>
      <c r="F9" s="87"/>
      <c r="G9" s="87"/>
      <c r="H9" s="87"/>
      <c r="I9" s="87"/>
      <c r="J9" s="87"/>
      <c r="K9" s="76"/>
      <c r="L9" s="123"/>
    </row>
    <row r="10" spans="1:12" ht="15" customHeight="1">
      <c r="A10" s="105"/>
      <c r="B10" s="106"/>
      <c r="C10" s="94"/>
      <c r="D10" s="97"/>
      <c r="E10" s="43" t="s">
        <v>48</v>
      </c>
      <c r="F10" s="87"/>
      <c r="G10" s="87"/>
      <c r="H10" s="87"/>
      <c r="I10" s="87"/>
      <c r="J10" s="87"/>
      <c r="K10" s="76"/>
      <c r="L10" s="123"/>
    </row>
    <row r="11" spans="1:12" ht="15" customHeight="1">
      <c r="A11" s="105"/>
      <c r="B11" s="106"/>
      <c r="C11" s="94"/>
      <c r="D11" s="97"/>
      <c r="E11" s="43" t="s">
        <v>48</v>
      </c>
      <c r="F11" s="99"/>
      <c r="G11" s="100"/>
      <c r="H11" s="100"/>
      <c r="I11" s="100"/>
      <c r="J11" s="101"/>
      <c r="K11" s="76"/>
      <c r="L11" s="123"/>
    </row>
    <row r="12" spans="1:12" ht="15" customHeight="1">
      <c r="A12" s="105"/>
      <c r="B12" s="106"/>
      <c r="C12" s="95"/>
      <c r="D12" s="98"/>
      <c r="E12" s="43" t="s">
        <v>48</v>
      </c>
      <c r="F12" s="99"/>
      <c r="G12" s="100"/>
      <c r="H12" s="100"/>
      <c r="I12" s="100"/>
      <c r="J12" s="101"/>
      <c r="K12" s="77"/>
      <c r="L12" s="123"/>
    </row>
    <row r="13" spans="1:12" ht="15" customHeight="1">
      <c r="A13" s="105"/>
      <c r="B13" s="106"/>
      <c r="C13" s="93" t="s">
        <v>162</v>
      </c>
      <c r="D13" s="102" t="s">
        <v>50</v>
      </c>
      <c r="E13" s="43" t="s">
        <v>48</v>
      </c>
      <c r="F13" s="87"/>
      <c r="G13" s="87"/>
      <c r="H13" s="87"/>
      <c r="I13" s="87"/>
      <c r="J13" s="87"/>
      <c r="K13" s="75" t="str">
        <f>IF(AND(D13="-",OR(E13&lt;&gt;"--",E14&lt;&gt;"--",E15&lt;&gt;"--",E16&lt;&gt;"--",E17&lt;&gt;"--")),"◎か〇を選んでください","")</f>
        <v/>
      </c>
      <c r="L13" s="123"/>
    </row>
    <row r="14" spans="1:12" ht="15" customHeight="1">
      <c r="A14" s="105"/>
      <c r="B14" s="106"/>
      <c r="C14" s="94"/>
      <c r="D14" s="103"/>
      <c r="E14" s="43" t="s">
        <v>48</v>
      </c>
      <c r="F14" s="87"/>
      <c r="G14" s="87"/>
      <c r="H14" s="87"/>
      <c r="I14" s="87"/>
      <c r="J14" s="87"/>
      <c r="K14" s="76"/>
      <c r="L14" s="123"/>
    </row>
    <row r="15" spans="1:12" ht="15" customHeight="1">
      <c r="A15" s="105"/>
      <c r="B15" s="106"/>
      <c r="C15" s="94"/>
      <c r="D15" s="103"/>
      <c r="E15" s="43" t="s">
        <v>48</v>
      </c>
      <c r="F15" s="87"/>
      <c r="G15" s="87"/>
      <c r="H15" s="87"/>
      <c r="I15" s="87"/>
      <c r="J15" s="87"/>
      <c r="K15" s="76"/>
      <c r="L15" s="123"/>
    </row>
    <row r="16" spans="1:12" ht="15" customHeight="1">
      <c r="A16" s="105"/>
      <c r="B16" s="106"/>
      <c r="C16" s="94"/>
      <c r="D16" s="103"/>
      <c r="E16" s="43" t="s">
        <v>48</v>
      </c>
      <c r="F16" s="99"/>
      <c r="G16" s="100"/>
      <c r="H16" s="100"/>
      <c r="I16" s="100"/>
      <c r="J16" s="101"/>
      <c r="K16" s="76"/>
      <c r="L16" s="123"/>
    </row>
    <row r="17" spans="1:12" ht="15" customHeight="1">
      <c r="A17" s="105"/>
      <c r="B17" s="106"/>
      <c r="C17" s="95"/>
      <c r="D17" s="104"/>
      <c r="E17" s="43" t="s">
        <v>48</v>
      </c>
      <c r="F17" s="99"/>
      <c r="G17" s="100"/>
      <c r="H17" s="100"/>
      <c r="I17" s="100"/>
      <c r="J17" s="101"/>
      <c r="K17" s="77"/>
      <c r="L17" s="123"/>
    </row>
    <row r="18" spans="1:12" ht="15" customHeight="1">
      <c r="A18" s="105"/>
      <c r="B18" s="106"/>
      <c r="C18" s="93" t="s">
        <v>163</v>
      </c>
      <c r="D18" s="96" t="s">
        <v>50</v>
      </c>
      <c r="E18" s="43" t="s">
        <v>48</v>
      </c>
      <c r="F18" s="87"/>
      <c r="G18" s="87"/>
      <c r="H18" s="87"/>
      <c r="I18" s="87"/>
      <c r="J18" s="87"/>
      <c r="K18" s="75" t="str">
        <f>IF(AND(D18="-",OR(E18&lt;&gt;"--",E19&lt;&gt;"--",E20&lt;&gt;"--",E21&lt;&gt;"--",E22&lt;&gt;"--")),"◎か〇を選んでください","")</f>
        <v/>
      </c>
      <c r="L18" s="123"/>
    </row>
    <row r="19" spans="1:12" ht="15" customHeight="1">
      <c r="A19" s="105"/>
      <c r="B19" s="106"/>
      <c r="C19" s="94"/>
      <c r="D19" s="97"/>
      <c r="E19" s="43" t="s">
        <v>48</v>
      </c>
      <c r="F19" s="87"/>
      <c r="G19" s="87"/>
      <c r="H19" s="87"/>
      <c r="I19" s="87"/>
      <c r="J19" s="87"/>
      <c r="K19" s="76"/>
      <c r="L19" s="123"/>
    </row>
    <row r="20" spans="1:12" ht="15" customHeight="1">
      <c r="A20" s="105"/>
      <c r="B20" s="106"/>
      <c r="C20" s="94"/>
      <c r="D20" s="97"/>
      <c r="E20" s="43" t="s">
        <v>48</v>
      </c>
      <c r="F20" s="99"/>
      <c r="G20" s="100"/>
      <c r="H20" s="100"/>
      <c r="I20" s="100"/>
      <c r="J20" s="101"/>
      <c r="K20" s="76"/>
      <c r="L20" s="123"/>
    </row>
    <row r="21" spans="1:12" ht="15" customHeight="1">
      <c r="A21" s="105"/>
      <c r="B21" s="106"/>
      <c r="C21" s="94"/>
      <c r="D21" s="97"/>
      <c r="E21" s="43" t="s">
        <v>48</v>
      </c>
      <c r="F21" s="87"/>
      <c r="G21" s="87"/>
      <c r="H21" s="87"/>
      <c r="I21" s="87"/>
      <c r="J21" s="87"/>
      <c r="K21" s="76"/>
      <c r="L21" s="123"/>
    </row>
    <row r="22" spans="1:12" ht="15" customHeight="1">
      <c r="A22" s="105"/>
      <c r="B22" s="106"/>
      <c r="C22" s="95"/>
      <c r="D22" s="98"/>
      <c r="E22" s="43" t="s">
        <v>48</v>
      </c>
      <c r="F22" s="99"/>
      <c r="G22" s="100"/>
      <c r="H22" s="100"/>
      <c r="I22" s="100"/>
      <c r="J22" s="101"/>
      <c r="K22" s="77"/>
      <c r="L22" s="123"/>
    </row>
    <row r="23" spans="1:12" ht="15" customHeight="1">
      <c r="A23" s="105"/>
      <c r="B23" s="106"/>
      <c r="C23" s="93" t="s">
        <v>164</v>
      </c>
      <c r="D23" s="96" t="s">
        <v>50</v>
      </c>
      <c r="E23" s="43" t="s">
        <v>48</v>
      </c>
      <c r="F23" s="87"/>
      <c r="G23" s="87"/>
      <c r="H23" s="87"/>
      <c r="I23" s="87"/>
      <c r="J23" s="87"/>
      <c r="K23" s="75" t="str">
        <f>IF(AND(D23="-",OR(E23&lt;&gt;"--",E24&lt;&gt;"--",E25&lt;&gt;"--",E26&lt;&gt;"--",E27&lt;&gt;"--")),"◎か〇を選んでください","")</f>
        <v/>
      </c>
      <c r="L23" s="123"/>
    </row>
    <row r="24" spans="1:12" ht="15" customHeight="1">
      <c r="A24" s="105"/>
      <c r="B24" s="106"/>
      <c r="C24" s="94"/>
      <c r="D24" s="97"/>
      <c r="E24" s="43" t="s">
        <v>48</v>
      </c>
      <c r="F24" s="87"/>
      <c r="G24" s="87"/>
      <c r="H24" s="87"/>
      <c r="I24" s="87"/>
      <c r="J24" s="87"/>
      <c r="K24" s="76"/>
      <c r="L24" s="123"/>
    </row>
    <row r="25" spans="1:12" ht="15" customHeight="1">
      <c r="A25" s="105"/>
      <c r="B25" s="106"/>
      <c r="C25" s="94"/>
      <c r="D25" s="97"/>
      <c r="E25" s="43" t="s">
        <v>48</v>
      </c>
      <c r="F25" s="99"/>
      <c r="G25" s="100"/>
      <c r="H25" s="100"/>
      <c r="I25" s="100"/>
      <c r="J25" s="101"/>
      <c r="K25" s="76"/>
      <c r="L25" s="123"/>
    </row>
    <row r="26" spans="1:12" ht="15" customHeight="1">
      <c r="A26" s="105"/>
      <c r="B26" s="106"/>
      <c r="C26" s="94"/>
      <c r="D26" s="97"/>
      <c r="E26" s="43" t="s">
        <v>48</v>
      </c>
      <c r="F26" s="87"/>
      <c r="G26" s="87"/>
      <c r="H26" s="87"/>
      <c r="I26" s="87"/>
      <c r="J26" s="87"/>
      <c r="K26" s="76"/>
      <c r="L26" s="123"/>
    </row>
    <row r="27" spans="1:12" ht="15" customHeight="1">
      <c r="A27" s="105"/>
      <c r="B27" s="106"/>
      <c r="C27" s="95"/>
      <c r="D27" s="98"/>
      <c r="E27" s="43" t="s">
        <v>48</v>
      </c>
      <c r="F27" s="99"/>
      <c r="G27" s="100"/>
      <c r="H27" s="100"/>
      <c r="I27" s="100"/>
      <c r="J27" s="101"/>
      <c r="K27" s="77"/>
      <c r="L27" s="123"/>
    </row>
    <row r="28" spans="1:12" ht="15" customHeight="1">
      <c r="A28" s="107"/>
      <c r="B28" s="108"/>
      <c r="C28" s="17" t="s">
        <v>9</v>
      </c>
      <c r="D28" s="44" t="s">
        <v>50</v>
      </c>
      <c r="E28" s="20"/>
      <c r="F28" s="87"/>
      <c r="G28" s="87"/>
      <c r="H28" s="87"/>
      <c r="I28" s="87"/>
      <c r="J28" s="87"/>
      <c r="K28" s="27"/>
      <c r="L28" s="123"/>
    </row>
    <row r="29" spans="1:12" ht="15" customHeight="1">
      <c r="A29" s="84" t="str">
        <f>IF(D6="個人","05.個人名","05.主体の名称")</f>
        <v>05.主体の名称</v>
      </c>
      <c r="B29" s="114"/>
      <c r="C29" s="17" t="s">
        <v>151</v>
      </c>
      <c r="D29" s="99"/>
      <c r="E29" s="100"/>
      <c r="F29" s="100"/>
      <c r="G29" s="100"/>
      <c r="H29" s="100"/>
      <c r="I29" s="100"/>
      <c r="J29" s="101"/>
      <c r="K29" s="27" t="str">
        <f>IF(D29="","フリガナをつけて下さい","")</f>
        <v>フリガナをつけて下さい</v>
      </c>
      <c r="L29" s="123" t="s">
        <v>165</v>
      </c>
    </row>
    <row r="30" spans="1:12" ht="15" customHeight="1">
      <c r="A30" s="105"/>
      <c r="B30" s="108"/>
      <c r="C30" s="88"/>
      <c r="D30" s="88"/>
      <c r="E30" s="88"/>
      <c r="F30" s="88"/>
      <c r="G30" s="88"/>
      <c r="H30" s="88"/>
      <c r="I30" s="88"/>
      <c r="J30" s="88"/>
      <c r="K30" s="27" t="str">
        <f>IF(C30="","主体の名称を記入して下さい","")</f>
        <v>主体の名称を記入して下さい</v>
      </c>
      <c r="L30" s="123"/>
    </row>
    <row r="31" spans="1:12" ht="15" customHeight="1">
      <c r="A31" s="112"/>
      <c r="B31" s="125" t="str">
        <f>IF($D$6="個人","記入不要"," 代表者名")</f>
        <v xml:space="preserve"> 代表者名</v>
      </c>
      <c r="C31" s="17" t="str">
        <f>IF(D6="個人","","フリガナ")</f>
        <v>フリガナ</v>
      </c>
      <c r="D31" s="87"/>
      <c r="E31" s="87"/>
      <c r="F31" s="87"/>
      <c r="G31" s="87"/>
      <c r="H31" s="87"/>
      <c r="I31" s="87"/>
      <c r="J31" s="87"/>
      <c r="K31" s="27" t="str">
        <f>IF(AND(D6&lt;&gt;"個人",D31=""),"フリガナをつけて下さい","")</f>
        <v>フリガナをつけて下さい</v>
      </c>
      <c r="L31" s="123"/>
    </row>
    <row r="32" spans="1:12" ht="15" customHeight="1">
      <c r="A32" s="113"/>
      <c r="B32" s="126"/>
      <c r="C32" s="88"/>
      <c r="D32" s="88"/>
      <c r="E32" s="88"/>
      <c r="F32" s="88"/>
      <c r="G32" s="88"/>
      <c r="H32" s="88"/>
      <c r="I32" s="88"/>
      <c r="J32" s="88"/>
      <c r="K32" s="27" t="str">
        <f>IF(AND(D6&lt;&gt;"個人",C32=""),"代表者名を記入して下さい","")</f>
        <v>代表者名を記入して下さい</v>
      </c>
      <c r="L32" s="123"/>
    </row>
    <row r="33" spans="1:12" ht="15" customHeight="1">
      <c r="A33" s="90" t="s">
        <v>166</v>
      </c>
      <c r="B33" s="90"/>
      <c r="C33" s="90"/>
      <c r="D33" s="136"/>
      <c r="E33" s="136"/>
      <c r="F33" s="17" t="s">
        <v>153</v>
      </c>
      <c r="G33" s="45"/>
      <c r="H33" s="17" t="s">
        <v>154</v>
      </c>
      <c r="I33" s="45"/>
      <c r="J33" s="17" t="s">
        <v>155</v>
      </c>
      <c r="K33" s="27" t="str">
        <f>IF(D33="","設立年月日を記入して下さい","")</f>
        <v>設立年月日を記入して下さい</v>
      </c>
      <c r="L33" s="28" t="s">
        <v>167</v>
      </c>
    </row>
    <row r="34" spans="1:12" ht="15" customHeight="1">
      <c r="A34" s="84" t="s">
        <v>258</v>
      </c>
      <c r="B34" s="114"/>
      <c r="C34" s="17" t="s">
        <v>151</v>
      </c>
      <c r="D34" s="87"/>
      <c r="E34" s="87"/>
      <c r="F34" s="87"/>
      <c r="G34" s="87"/>
      <c r="H34" s="87"/>
      <c r="I34" s="87"/>
      <c r="J34" s="87"/>
      <c r="K34" s="27" t="str">
        <f>IF(D34="","フリガナをつけて下さい","")</f>
        <v>フリガナをつけて下さい</v>
      </c>
      <c r="L34" s="127" t="s">
        <v>267</v>
      </c>
    </row>
    <row r="35" spans="1:12" ht="15" customHeight="1">
      <c r="A35" s="107"/>
      <c r="B35" s="108"/>
      <c r="C35" s="70"/>
      <c r="D35" s="71" t="s">
        <v>50</v>
      </c>
      <c r="E35" s="115"/>
      <c r="F35" s="116"/>
      <c r="G35" s="116"/>
      <c r="H35" s="116"/>
      <c r="I35" s="116"/>
      <c r="J35" s="117"/>
      <c r="K35" s="27" t="str">
        <f>IF(C35="","都道府県を記入して下さい","")</f>
        <v>都道府県を記入して下さい</v>
      </c>
      <c r="L35" s="128"/>
    </row>
    <row r="36" spans="1:12" ht="15" customHeight="1">
      <c r="A36" s="110" t="s">
        <v>168</v>
      </c>
      <c r="B36" s="111"/>
      <c r="C36" s="88"/>
      <c r="D36" s="88"/>
      <c r="E36" s="88"/>
      <c r="F36" s="88"/>
      <c r="G36" s="88"/>
      <c r="H36" s="88"/>
      <c r="I36" s="88"/>
      <c r="J36" s="88"/>
      <c r="K36" s="27" t="str">
        <f>IF(C36="","主な活動地を記入して下さい","")</f>
        <v>主な活動地を記入して下さい</v>
      </c>
      <c r="L36" s="28" t="s">
        <v>259</v>
      </c>
    </row>
    <row r="37" spans="1:12" ht="15" customHeight="1">
      <c r="A37" s="90" t="str">
        <f>IF(D6="個人","09.履歴","09.活動主体の概要")</f>
        <v>09.活動主体の概要</v>
      </c>
      <c r="B37" s="90"/>
      <c r="C37" s="90"/>
      <c r="D37" s="90"/>
      <c r="E37" s="90"/>
      <c r="F37" s="90"/>
      <c r="G37" s="90"/>
      <c r="H37" s="90"/>
      <c r="I37" s="90"/>
      <c r="J37" s="90"/>
      <c r="K37" s="134" t="str">
        <f>IF(A38="","活動主体の活動全般について記入して下さい","")</f>
        <v>活動主体の活動全般について記入して下さい</v>
      </c>
      <c r="L37" s="123" t="s">
        <v>198</v>
      </c>
    </row>
    <row r="38" spans="1:12" ht="89.25" customHeight="1">
      <c r="A38" s="109"/>
      <c r="B38" s="109"/>
      <c r="C38" s="109"/>
      <c r="D38" s="109"/>
      <c r="E38" s="109"/>
      <c r="F38" s="109"/>
      <c r="G38" s="109"/>
      <c r="H38" s="109"/>
      <c r="I38" s="109"/>
      <c r="J38" s="109"/>
      <c r="K38" s="134"/>
      <c r="L38" s="123"/>
    </row>
    <row r="39" spans="1:12" ht="12.75">
      <c r="A39" s="90" t="s">
        <v>202</v>
      </c>
      <c r="B39" s="90"/>
      <c r="C39" s="90"/>
      <c r="D39" s="90"/>
      <c r="E39" s="90"/>
      <c r="F39" s="90"/>
      <c r="G39" s="90"/>
      <c r="H39" s="90"/>
      <c r="I39" s="90"/>
      <c r="J39" s="90"/>
      <c r="K39" s="134" t="str">
        <f>IF(A40="","これまでの受賞歴を記入して下さい。ない場合は「なし」と記入して下さい","")</f>
        <v>これまでの受賞歴を記入して下さい。ない場合は「なし」と記入して下さい</v>
      </c>
      <c r="L39" s="129" t="s">
        <v>203</v>
      </c>
    </row>
    <row r="40" spans="1:12" ht="64.5" customHeight="1">
      <c r="A40" s="109"/>
      <c r="B40" s="109"/>
      <c r="C40" s="137"/>
      <c r="D40" s="137"/>
      <c r="E40" s="137"/>
      <c r="F40" s="137"/>
      <c r="G40" s="137"/>
      <c r="H40" s="137"/>
      <c r="I40" s="137"/>
      <c r="J40" s="137"/>
      <c r="K40" s="134"/>
      <c r="L40" s="129"/>
    </row>
    <row r="41" spans="1:12" ht="15" customHeight="1">
      <c r="A41" s="84" t="s">
        <v>169</v>
      </c>
      <c r="B41" s="114"/>
      <c r="C41" s="131" t="s">
        <v>170</v>
      </c>
      <c r="D41" s="132"/>
      <c r="E41" s="132"/>
      <c r="F41" s="133"/>
      <c r="G41" s="131" t="s">
        <v>171</v>
      </c>
      <c r="H41" s="132"/>
      <c r="I41" s="132"/>
      <c r="J41" s="133"/>
      <c r="K41" s="134"/>
      <c r="L41" s="129" t="s">
        <v>270</v>
      </c>
    </row>
    <row r="42" spans="1:12" ht="15" customHeight="1">
      <c r="A42" s="105"/>
      <c r="B42" s="106"/>
      <c r="C42" s="21" t="s">
        <v>172</v>
      </c>
      <c r="D42" s="45"/>
      <c r="E42" s="110" t="s">
        <v>201</v>
      </c>
      <c r="F42" s="111"/>
      <c r="G42" s="147" t="s">
        <v>48</v>
      </c>
      <c r="H42" s="148"/>
      <c r="I42" s="148"/>
      <c r="J42" s="149"/>
      <c r="K42" s="134"/>
      <c r="L42" s="129"/>
    </row>
    <row r="43" spans="1:12" ht="15" customHeight="1">
      <c r="A43" s="105"/>
      <c r="B43" s="106"/>
      <c r="C43" s="21" t="s">
        <v>172</v>
      </c>
      <c r="D43" s="45"/>
      <c r="E43" s="110" t="s">
        <v>201</v>
      </c>
      <c r="F43" s="111"/>
      <c r="G43" s="147" t="s">
        <v>48</v>
      </c>
      <c r="H43" s="148"/>
      <c r="I43" s="148"/>
      <c r="J43" s="149"/>
      <c r="K43" s="134"/>
      <c r="L43" s="129"/>
    </row>
    <row r="44" spans="1:12" ht="15" customHeight="1">
      <c r="A44" s="107"/>
      <c r="B44" s="108"/>
      <c r="C44" s="21" t="s">
        <v>172</v>
      </c>
      <c r="D44" s="45"/>
      <c r="E44" s="110" t="s">
        <v>201</v>
      </c>
      <c r="F44" s="111"/>
      <c r="G44" s="147" t="s">
        <v>48</v>
      </c>
      <c r="H44" s="148"/>
      <c r="I44" s="148"/>
      <c r="J44" s="149"/>
      <c r="K44" s="134"/>
      <c r="L44" s="129"/>
    </row>
    <row r="45" spans="1:12" ht="17.649999999999999" customHeight="1">
      <c r="A45" s="167" t="s">
        <v>173</v>
      </c>
      <c r="B45" s="167"/>
      <c r="C45" s="167"/>
      <c r="D45" s="167"/>
      <c r="E45" s="167"/>
      <c r="F45" s="167"/>
      <c r="G45" s="167"/>
      <c r="H45" s="167"/>
      <c r="I45" s="167"/>
      <c r="J45" s="167"/>
      <c r="K45" s="30"/>
      <c r="L45" s="31"/>
    </row>
    <row r="46" spans="1:12" ht="15" customHeight="1">
      <c r="A46" s="140" t="s">
        <v>195</v>
      </c>
      <c r="B46" s="141"/>
      <c r="C46" s="46" t="b">
        <v>0</v>
      </c>
      <c r="D46" s="65" t="s">
        <v>196</v>
      </c>
      <c r="E46" s="62" t="b">
        <v>0</v>
      </c>
      <c r="F46" s="62"/>
      <c r="G46" s="63" t="b">
        <v>0</v>
      </c>
      <c r="H46" s="63"/>
      <c r="I46" s="63" t="b">
        <v>0</v>
      </c>
      <c r="J46" s="64" t="s">
        <v>197</v>
      </c>
      <c r="K46" s="156" t="str">
        <f>IF(AND(C46=FALSE,E46=FALSE,G46=FALSE,I46=FALSE,C47=FALSE,C48=FALSE,C49=FALSE,C50=FALSE,C51=FALSE,G47=FALSE,G48=FALSE,G49=FALSE),"「日本水大賞」を知ったきっかけの１～９のいずれかにチェックを入れて下さい（複数回答可）","")</f>
        <v>「日本水大賞」を知ったきっかけの１～９のいずれかにチェックを入れて下さい（複数回答可）</v>
      </c>
      <c r="L46" s="130" t="s">
        <v>231</v>
      </c>
    </row>
    <row r="47" spans="1:12" ht="15" customHeight="1">
      <c r="A47" s="142"/>
      <c r="B47" s="143"/>
      <c r="C47" s="146" t="b">
        <v>0</v>
      </c>
      <c r="D47" s="146"/>
      <c r="E47" s="146"/>
      <c r="F47" s="146"/>
      <c r="G47" s="139" t="b">
        <v>0</v>
      </c>
      <c r="H47" s="139"/>
      <c r="I47" s="139"/>
      <c r="J47" s="139"/>
      <c r="K47" s="157"/>
      <c r="L47" s="130"/>
    </row>
    <row r="48" spans="1:12" ht="15" customHeight="1">
      <c r="A48" s="142"/>
      <c r="B48" s="143"/>
      <c r="C48" s="146" t="b">
        <v>0</v>
      </c>
      <c r="D48" s="146"/>
      <c r="E48" s="146"/>
      <c r="F48" s="146"/>
      <c r="G48" s="139" t="b">
        <v>0</v>
      </c>
      <c r="H48" s="139"/>
      <c r="I48" s="139"/>
      <c r="J48" s="139"/>
      <c r="K48" s="157"/>
      <c r="L48" s="130"/>
    </row>
    <row r="49" spans="1:12" ht="15" customHeight="1">
      <c r="A49" s="142"/>
      <c r="B49" s="143"/>
      <c r="C49" s="146" t="b">
        <v>0</v>
      </c>
      <c r="D49" s="146"/>
      <c r="E49" s="146"/>
      <c r="F49" s="146"/>
      <c r="G49" s="139" t="b">
        <v>0</v>
      </c>
      <c r="H49" s="139"/>
      <c r="I49" s="139"/>
      <c r="J49" s="139"/>
      <c r="K49" s="157" t="str">
        <f>IF(AND(C46=TRUE,AND(E46=FALSE,G46=FALSE,I46=FALSE)),"新聞の名前(1)~(3)にチェックを入れて下さい","")</f>
        <v/>
      </c>
      <c r="L49" s="130"/>
    </row>
    <row r="50" spans="1:12" ht="15" customHeight="1">
      <c r="A50" s="142"/>
      <c r="B50" s="143"/>
      <c r="C50" s="61" t="b">
        <v>0</v>
      </c>
      <c r="D50" s="60"/>
      <c r="E50" s="60"/>
      <c r="F50" s="60"/>
      <c r="G50" s="60"/>
      <c r="H50" s="60"/>
      <c r="I50" s="60"/>
      <c r="J50" s="60"/>
      <c r="K50" s="157"/>
      <c r="L50" s="130"/>
    </row>
    <row r="51" spans="1:12" ht="15" customHeight="1">
      <c r="A51" s="144"/>
      <c r="B51" s="145"/>
      <c r="C51" s="46" t="b">
        <v>0</v>
      </c>
      <c r="D51" s="47" t="s">
        <v>196</v>
      </c>
      <c r="E51" s="138"/>
      <c r="F51" s="138"/>
      <c r="G51" s="138"/>
      <c r="H51" s="138"/>
      <c r="I51" s="138"/>
      <c r="J51" s="48" t="s">
        <v>197</v>
      </c>
      <c r="K51" s="158"/>
      <c r="L51" s="130"/>
    </row>
    <row r="52" spans="1:12" ht="12.75">
      <c r="A52" s="89" t="s">
        <v>174</v>
      </c>
      <c r="B52" s="89"/>
      <c r="C52" s="89"/>
      <c r="D52" s="89"/>
      <c r="E52" s="89"/>
      <c r="F52" s="89"/>
      <c r="G52" s="89"/>
      <c r="H52" s="89"/>
      <c r="I52" s="89"/>
      <c r="J52" s="89"/>
      <c r="K52" s="33"/>
      <c r="L52" s="130" t="s">
        <v>266</v>
      </c>
    </row>
    <row r="53" spans="1:12" ht="12.75">
      <c r="A53" s="80" t="str">
        <f>IF($D$6="個人","13.記入不要","13.所属・部署")</f>
        <v>13.所属・部署</v>
      </c>
      <c r="B53" s="81"/>
      <c r="C53" s="150"/>
      <c r="D53" s="151"/>
      <c r="E53" s="151"/>
      <c r="F53" s="151"/>
      <c r="G53" s="151"/>
      <c r="H53" s="151"/>
      <c r="I53" s="151"/>
      <c r="J53" s="152"/>
      <c r="K53" s="33" t="str">
        <f>IF(AND($D$6&lt;&gt;"個人",C53=""),"部署がある場合は記入して下さい","")</f>
        <v>部署がある場合は記入して下さい</v>
      </c>
      <c r="L53" s="130"/>
    </row>
    <row r="54" spans="1:12" ht="12.75">
      <c r="A54" s="82"/>
      <c r="B54" s="176"/>
      <c r="C54" s="17" t="str">
        <f>IF($D$6="個人","   記入不要","役職")</f>
        <v>役職</v>
      </c>
      <c r="D54" s="165"/>
      <c r="E54" s="151"/>
      <c r="F54" s="151"/>
      <c r="G54" s="151"/>
      <c r="H54" s="151"/>
      <c r="I54" s="151"/>
      <c r="J54" s="152"/>
      <c r="K54" s="33" t="str">
        <f>IF(AND($D$6&lt;&gt;"個人",C54=""),"役職を記入して下さい","")</f>
        <v/>
      </c>
      <c r="L54" s="130"/>
    </row>
    <row r="55" spans="1:12" ht="12.75">
      <c r="A55" s="80" t="s">
        <v>175</v>
      </c>
      <c r="B55" s="81"/>
      <c r="C55" s="19" t="s">
        <v>176</v>
      </c>
      <c r="D55" s="183"/>
      <c r="E55" s="184"/>
      <c r="F55" s="184"/>
      <c r="G55" s="184"/>
      <c r="H55" s="184"/>
      <c r="I55" s="184"/>
      <c r="J55" s="185"/>
      <c r="K55" s="33" t="str">
        <f>IF(D55="","フリガナをつけて下さい","")</f>
        <v>フリガナをつけて下さい</v>
      </c>
      <c r="L55" s="130"/>
    </row>
    <row r="56" spans="1:12" ht="12.75">
      <c r="A56" s="82"/>
      <c r="B56" s="83"/>
      <c r="C56" s="88"/>
      <c r="D56" s="88"/>
      <c r="E56" s="88"/>
      <c r="F56" s="88"/>
      <c r="G56" s="88"/>
      <c r="H56" s="88"/>
      <c r="I56" s="88"/>
      <c r="J56" s="88"/>
      <c r="K56" s="33" t="str">
        <f>IF(C56="","氏名を記入して下さい","")</f>
        <v>氏名を記入して下さい</v>
      </c>
      <c r="L56" s="130"/>
    </row>
    <row r="57" spans="1:12" ht="12.75">
      <c r="A57" s="84" t="s">
        <v>191</v>
      </c>
      <c r="B57" s="81"/>
      <c r="C57" s="17" t="s">
        <v>0</v>
      </c>
      <c r="D57" s="136"/>
      <c r="E57" s="136"/>
      <c r="F57" s="162"/>
      <c r="G57" s="163"/>
      <c r="H57" s="163"/>
      <c r="I57" s="163"/>
      <c r="J57" s="164"/>
      <c r="K57" s="33" t="str">
        <f>IF(D57="","郵便番号を記入して下さい","")</f>
        <v>郵便番号を記入して下さい</v>
      </c>
      <c r="L57" s="130"/>
    </row>
    <row r="58" spans="1:12" ht="12.75">
      <c r="A58" s="85"/>
      <c r="B58" s="86"/>
      <c r="C58" s="17" t="s">
        <v>151</v>
      </c>
      <c r="D58" s="87"/>
      <c r="E58" s="87"/>
      <c r="F58" s="87"/>
      <c r="G58" s="87"/>
      <c r="H58" s="87"/>
      <c r="I58" s="87"/>
      <c r="J58" s="87"/>
      <c r="K58" s="33" t="str">
        <f>IF(D58="","フリガナをつけて下さい","")</f>
        <v>フリガナをつけて下さい</v>
      </c>
      <c r="L58" s="130"/>
    </row>
    <row r="59" spans="1:12" ht="27" customHeight="1">
      <c r="A59" s="85"/>
      <c r="B59" s="86"/>
      <c r="C59" s="169"/>
      <c r="D59" s="170"/>
      <c r="E59" s="170"/>
      <c r="F59" s="170"/>
      <c r="G59" s="170"/>
      <c r="H59" s="170"/>
      <c r="I59" s="170"/>
      <c r="J59" s="171"/>
      <c r="K59" s="32" t="str">
        <f>IF(C59="","住所を正確に記入して下さい","")</f>
        <v>住所を正確に記入して下さい</v>
      </c>
      <c r="L59" s="130"/>
    </row>
    <row r="60" spans="1:12" ht="12.75">
      <c r="A60" s="153" t="s">
        <v>177</v>
      </c>
      <c r="B60" s="154"/>
      <c r="C60" s="166" t="s">
        <v>178</v>
      </c>
      <c r="D60" s="166"/>
      <c r="E60" s="180" t="s">
        <v>216</v>
      </c>
      <c r="F60" s="181"/>
      <c r="G60" s="181"/>
      <c r="H60" s="181"/>
      <c r="I60" s="181"/>
      <c r="J60" s="182"/>
      <c r="K60" s="135" t="str">
        <f>IF(OR(AND(A61="",C61=""),E61=""),"電話番号(固定or携帯)及びE-mailアドレスを記入して下さい","")</f>
        <v>電話番号(固定or携帯)及びE-mailアドレスを記入して下さい</v>
      </c>
      <c r="L60" s="130"/>
    </row>
    <row r="61" spans="1:12" ht="14.25" customHeight="1">
      <c r="A61" s="177"/>
      <c r="B61" s="179"/>
      <c r="C61" s="87"/>
      <c r="D61" s="87"/>
      <c r="E61" s="177"/>
      <c r="F61" s="178"/>
      <c r="G61" s="178"/>
      <c r="H61" s="178"/>
      <c r="I61" s="178"/>
      <c r="J61" s="179"/>
      <c r="K61" s="135"/>
      <c r="L61" s="130"/>
    </row>
    <row r="62" spans="1:12" ht="14.45" customHeight="1">
      <c r="A62" s="159" t="s">
        <v>179</v>
      </c>
      <c r="B62" s="160"/>
      <c r="C62" s="160"/>
      <c r="D62" s="160"/>
      <c r="E62" s="160"/>
      <c r="F62" s="160"/>
      <c r="G62" s="160"/>
      <c r="H62" s="160"/>
      <c r="I62" s="160"/>
      <c r="J62" s="161"/>
      <c r="K62" s="33"/>
      <c r="L62" s="130" t="s">
        <v>260</v>
      </c>
    </row>
    <row r="63" spans="1:12" ht="15" customHeight="1">
      <c r="A63" s="110" t="s">
        <v>217</v>
      </c>
      <c r="B63" s="111"/>
      <c r="C63" s="45"/>
      <c r="D63" s="22" t="s">
        <v>153</v>
      </c>
      <c r="E63" s="42"/>
      <c r="F63" s="22" t="s">
        <v>180</v>
      </c>
      <c r="G63" s="42"/>
      <c r="H63" s="22" t="s">
        <v>153</v>
      </c>
      <c r="I63" s="42"/>
      <c r="J63" s="22" t="s">
        <v>154</v>
      </c>
      <c r="K63" s="35" t="str">
        <f>IF(OR(C63="",G63=""),"活動期間を西暦で記入して下さい","")</f>
        <v>活動期間を西暦で記入して下さい</v>
      </c>
      <c r="L63" s="130"/>
    </row>
    <row r="64" spans="1:12" ht="15" customHeight="1">
      <c r="A64" s="90" t="s">
        <v>218</v>
      </c>
      <c r="B64" s="90"/>
      <c r="C64" s="90"/>
      <c r="D64" s="90"/>
      <c r="E64" s="90"/>
      <c r="F64" s="90"/>
      <c r="G64" s="42"/>
      <c r="H64" s="22" t="s">
        <v>153</v>
      </c>
      <c r="I64" s="42"/>
      <c r="J64" s="22" t="s">
        <v>181</v>
      </c>
      <c r="K64" s="35" t="str">
        <f>IF(AND(G64="",I64=""),"通算期間を記入して下さい","")</f>
        <v>通算期間を記入して下さい</v>
      </c>
      <c r="L64" s="130"/>
    </row>
    <row r="65" spans="1:12" ht="15" customHeight="1">
      <c r="A65" s="90" t="s">
        <v>219</v>
      </c>
      <c r="B65" s="90"/>
      <c r="C65" s="90"/>
      <c r="D65" s="90"/>
      <c r="E65" s="90"/>
      <c r="F65" s="90"/>
      <c r="G65" s="90"/>
      <c r="H65" s="90"/>
      <c r="I65" s="90"/>
      <c r="J65" s="90"/>
      <c r="K65" s="155"/>
      <c r="L65" s="130"/>
    </row>
    <row r="66" spans="1:12" ht="63.75" customHeight="1">
      <c r="A66" s="109"/>
      <c r="B66" s="109"/>
      <c r="C66" s="109"/>
      <c r="D66" s="109"/>
      <c r="E66" s="109"/>
      <c r="F66" s="109"/>
      <c r="G66" s="109"/>
      <c r="H66" s="109"/>
      <c r="I66" s="109"/>
      <c r="J66" s="109"/>
      <c r="K66" s="155"/>
      <c r="L66" s="130"/>
    </row>
    <row r="67" spans="1:12" ht="15" customHeight="1">
      <c r="A67" s="90" t="s">
        <v>220</v>
      </c>
      <c r="B67" s="90"/>
      <c r="C67" s="90"/>
      <c r="D67" s="90"/>
      <c r="E67" s="90"/>
      <c r="F67" s="90"/>
      <c r="G67" s="90"/>
      <c r="H67" s="90"/>
      <c r="I67" s="17" t="s">
        <v>182</v>
      </c>
      <c r="J67" s="72">
        <f>LEN(A68)</f>
        <v>0</v>
      </c>
      <c r="K67" s="33" t="str">
        <f>IF(J67&gt;300,"300文字を超えました","")</f>
        <v/>
      </c>
      <c r="L67" s="130" t="s">
        <v>261</v>
      </c>
    </row>
    <row r="68" spans="1:12" ht="131.25" customHeight="1">
      <c r="A68" s="109"/>
      <c r="B68" s="109"/>
      <c r="C68" s="109"/>
      <c r="D68" s="109"/>
      <c r="E68" s="109"/>
      <c r="F68" s="109"/>
      <c r="G68" s="109"/>
      <c r="H68" s="109"/>
      <c r="I68" s="109"/>
      <c r="J68" s="109"/>
      <c r="K68" s="34" t="str">
        <f>IF(A68="","応募した活動の概要を記入して下さい","")</f>
        <v>応募した活動の概要を記入して下さい</v>
      </c>
      <c r="L68" s="130"/>
    </row>
    <row r="69" spans="1:12" ht="15" customHeight="1">
      <c r="A69" s="110" t="s">
        <v>221</v>
      </c>
      <c r="B69" s="168"/>
      <c r="C69" s="168"/>
      <c r="D69" s="168"/>
      <c r="E69" s="168"/>
      <c r="F69" s="168"/>
      <c r="G69" s="168"/>
      <c r="H69" s="168"/>
      <c r="I69" s="168"/>
      <c r="J69" s="111"/>
      <c r="K69" s="135" t="str">
        <f>IF(A70="","応募した活動の目的を記入して下さい","")</f>
        <v>応募した活動の目的を記入して下さい</v>
      </c>
      <c r="L69" s="130" t="s">
        <v>262</v>
      </c>
    </row>
    <row r="70" spans="1:12" ht="251.25" customHeight="1">
      <c r="A70" s="109"/>
      <c r="B70" s="109"/>
      <c r="C70" s="109"/>
      <c r="D70" s="109"/>
      <c r="E70" s="109"/>
      <c r="F70" s="109"/>
      <c r="G70" s="109"/>
      <c r="H70" s="109"/>
      <c r="I70" s="109"/>
      <c r="J70" s="109"/>
      <c r="K70" s="135"/>
      <c r="L70" s="130"/>
    </row>
    <row r="71" spans="1:12" ht="12.75">
      <c r="A71" s="15"/>
      <c r="B71" s="15"/>
      <c r="C71" s="15"/>
      <c r="D71" s="15"/>
      <c r="E71" s="15"/>
      <c r="F71" s="15"/>
      <c r="G71" s="15"/>
      <c r="H71" s="15"/>
      <c r="I71" s="15"/>
      <c r="J71" s="16" t="s">
        <v>183</v>
      </c>
      <c r="K71" s="30"/>
      <c r="L71" s="31"/>
    </row>
    <row r="72" spans="1:12" ht="15" customHeight="1">
      <c r="A72" s="110" t="s">
        <v>222</v>
      </c>
      <c r="B72" s="168"/>
      <c r="C72" s="168"/>
      <c r="D72" s="168"/>
      <c r="E72" s="168"/>
      <c r="F72" s="168"/>
      <c r="G72" s="168"/>
      <c r="H72" s="168"/>
      <c r="I72" s="168"/>
      <c r="J72" s="168"/>
      <c r="K72" s="79" t="str">
        <f>IF(A73="","活動の内容を記入して下さい","")</f>
        <v>活動の内容を記入して下さい</v>
      </c>
      <c r="L72" s="130" t="s">
        <v>263</v>
      </c>
    </row>
    <row r="73" spans="1:12" ht="399.95" customHeight="1">
      <c r="A73" s="172"/>
      <c r="B73" s="173"/>
      <c r="C73" s="173"/>
      <c r="D73" s="173"/>
      <c r="E73" s="173"/>
      <c r="F73" s="173"/>
      <c r="G73" s="173"/>
      <c r="H73" s="173"/>
      <c r="I73" s="173"/>
      <c r="J73" s="173"/>
      <c r="K73" s="79"/>
      <c r="L73" s="130"/>
    </row>
    <row r="74" spans="1:12" ht="129.94999999999999" customHeight="1">
      <c r="A74" s="174"/>
      <c r="B74" s="175"/>
      <c r="C74" s="175"/>
      <c r="D74" s="175"/>
      <c r="E74" s="175"/>
      <c r="F74" s="175"/>
      <c r="G74" s="175"/>
      <c r="H74" s="175"/>
      <c r="I74" s="175"/>
      <c r="J74" s="175"/>
      <c r="K74" s="79"/>
      <c r="L74" s="130"/>
    </row>
    <row r="75" spans="1:12" ht="15" customHeight="1">
      <c r="A75" s="186" t="s">
        <v>223</v>
      </c>
      <c r="B75" s="187"/>
      <c r="C75" s="187"/>
      <c r="D75" s="187"/>
      <c r="E75" s="187"/>
      <c r="F75" s="187"/>
      <c r="G75" s="187"/>
      <c r="H75" s="187"/>
      <c r="I75" s="187"/>
      <c r="J75" s="187"/>
      <c r="K75" s="79" t="str">
        <f>IF(A76="","活動を実施する上での留意点、工夫した点、苦労した点を記入して下さい","")</f>
        <v>活動を実施する上での留意点、工夫した点、苦労した点を記入して下さい</v>
      </c>
      <c r="L75" s="130" t="s">
        <v>199</v>
      </c>
    </row>
    <row r="76" spans="1:12" ht="204" customHeight="1">
      <c r="A76" s="109"/>
      <c r="B76" s="109"/>
      <c r="C76" s="109"/>
      <c r="D76" s="109"/>
      <c r="E76" s="109"/>
      <c r="F76" s="109"/>
      <c r="G76" s="109"/>
      <c r="H76" s="109"/>
      <c r="I76" s="109"/>
      <c r="J76" s="196"/>
      <c r="K76" s="79"/>
      <c r="L76" s="130"/>
    </row>
    <row r="77" spans="1:12" ht="12.75">
      <c r="A77" s="15"/>
      <c r="B77" s="15"/>
      <c r="C77" s="15"/>
      <c r="D77" s="15"/>
      <c r="E77" s="15"/>
      <c r="F77" s="15"/>
      <c r="G77" s="15"/>
      <c r="H77" s="15"/>
      <c r="I77" s="15"/>
      <c r="J77" s="16" t="s">
        <v>184</v>
      </c>
      <c r="K77" s="30"/>
      <c r="L77" s="31"/>
    </row>
    <row r="78" spans="1:12" ht="15" customHeight="1">
      <c r="A78" s="110" t="s">
        <v>224</v>
      </c>
      <c r="B78" s="168"/>
      <c r="C78" s="168"/>
      <c r="D78" s="168"/>
      <c r="E78" s="168"/>
      <c r="F78" s="168"/>
      <c r="G78" s="168"/>
      <c r="H78" s="168"/>
      <c r="I78" s="168"/>
      <c r="J78" s="111"/>
      <c r="K78" s="79" t="str">
        <f>IF(A79="","活動の効果・社会への波及効果を記入して下さい","")</f>
        <v>活動の効果・社会への波及効果を記入して下さい</v>
      </c>
      <c r="L78" s="130" t="s">
        <v>264</v>
      </c>
    </row>
    <row r="79" spans="1:12" s="39" customFormat="1" ht="159.94999999999999" customHeight="1">
      <c r="A79" s="109"/>
      <c r="B79" s="109"/>
      <c r="C79" s="109"/>
      <c r="D79" s="109"/>
      <c r="E79" s="109"/>
      <c r="F79" s="109"/>
      <c r="G79" s="109"/>
      <c r="H79" s="109"/>
      <c r="I79" s="109"/>
      <c r="J79" s="109"/>
      <c r="K79" s="79"/>
      <c r="L79" s="130"/>
    </row>
    <row r="80" spans="1:12" ht="15" customHeight="1">
      <c r="A80" s="110" t="s">
        <v>225</v>
      </c>
      <c r="B80" s="168"/>
      <c r="C80" s="168"/>
      <c r="D80" s="168"/>
      <c r="E80" s="168"/>
      <c r="F80" s="168"/>
      <c r="G80" s="168"/>
      <c r="H80" s="168"/>
      <c r="I80" s="168"/>
      <c r="J80" s="111"/>
      <c r="K80" s="79" t="str">
        <f>IF(A81="","活動の今後の計画を記入して下さい","")</f>
        <v>活動の今後の計画を記入して下さい</v>
      </c>
      <c r="L80" s="130" t="s">
        <v>265</v>
      </c>
    </row>
    <row r="81" spans="1:12" ht="150" customHeight="1">
      <c r="A81" s="109"/>
      <c r="B81" s="109"/>
      <c r="C81" s="109"/>
      <c r="D81" s="109"/>
      <c r="E81" s="109"/>
      <c r="F81" s="109"/>
      <c r="G81" s="109"/>
      <c r="H81" s="109"/>
      <c r="I81" s="109"/>
      <c r="J81" s="109"/>
      <c r="K81" s="79"/>
      <c r="L81" s="130"/>
    </row>
    <row r="82" spans="1:12" ht="15" customHeight="1">
      <c r="A82" s="124" t="s">
        <v>226</v>
      </c>
      <c r="B82" s="124"/>
      <c r="C82" s="124"/>
      <c r="D82" s="124"/>
      <c r="E82" s="124"/>
      <c r="F82" s="124"/>
      <c r="G82" s="124"/>
      <c r="H82" s="124"/>
      <c r="I82" s="124"/>
      <c r="J82" s="124"/>
      <c r="K82" s="79"/>
      <c r="L82" s="130" t="s">
        <v>200</v>
      </c>
    </row>
    <row r="83" spans="1:12" ht="15" customHeight="1">
      <c r="A83" s="94"/>
      <c r="B83" s="23" t="s">
        <v>185</v>
      </c>
      <c r="C83" s="169"/>
      <c r="D83" s="170"/>
      <c r="E83" s="170"/>
      <c r="F83" s="171"/>
      <c r="G83" s="17" t="s">
        <v>186</v>
      </c>
      <c r="H83" s="169"/>
      <c r="I83" s="170"/>
      <c r="J83" s="171"/>
      <c r="K83" s="79"/>
      <c r="L83" s="130"/>
    </row>
    <row r="84" spans="1:12" ht="15" customHeight="1">
      <c r="A84" s="94"/>
      <c r="B84" s="23" t="s">
        <v>187</v>
      </c>
      <c r="C84" s="88"/>
      <c r="D84" s="88"/>
      <c r="E84" s="88"/>
      <c r="F84" s="88"/>
      <c r="G84" s="88"/>
      <c r="H84" s="88"/>
      <c r="I84" s="88"/>
      <c r="J84" s="88"/>
      <c r="K84" s="79"/>
      <c r="L84" s="130"/>
    </row>
    <row r="85" spans="1:12" ht="129.94999999999999" customHeight="1">
      <c r="A85" s="94"/>
      <c r="B85" s="24" t="s">
        <v>188</v>
      </c>
      <c r="C85" s="109"/>
      <c r="D85" s="109"/>
      <c r="E85" s="109"/>
      <c r="F85" s="109"/>
      <c r="G85" s="109"/>
      <c r="H85" s="109"/>
      <c r="I85" s="109"/>
      <c r="J85" s="109"/>
      <c r="K85" s="79"/>
      <c r="L85" s="130"/>
    </row>
    <row r="86" spans="1:12" ht="15" customHeight="1">
      <c r="A86" s="94"/>
      <c r="B86" s="23" t="s">
        <v>185</v>
      </c>
      <c r="C86" s="169"/>
      <c r="D86" s="170"/>
      <c r="E86" s="170"/>
      <c r="F86" s="171"/>
      <c r="G86" s="17" t="s">
        <v>186</v>
      </c>
      <c r="H86" s="169"/>
      <c r="I86" s="170"/>
      <c r="J86" s="171"/>
      <c r="K86" s="79"/>
      <c r="L86" s="130"/>
    </row>
    <row r="87" spans="1:12" ht="15" customHeight="1">
      <c r="A87" s="94"/>
      <c r="B87" s="23" t="s">
        <v>187</v>
      </c>
      <c r="C87" s="88"/>
      <c r="D87" s="88"/>
      <c r="E87" s="88"/>
      <c r="F87" s="88"/>
      <c r="G87" s="88"/>
      <c r="H87" s="88"/>
      <c r="I87" s="88"/>
      <c r="J87" s="88"/>
      <c r="K87" s="79"/>
      <c r="L87" s="130"/>
    </row>
    <row r="88" spans="1:12" ht="129.94999999999999" customHeight="1">
      <c r="A88" s="95"/>
      <c r="B88" s="24" t="s">
        <v>188</v>
      </c>
      <c r="C88" s="109"/>
      <c r="D88" s="109"/>
      <c r="E88" s="109"/>
      <c r="F88" s="109"/>
      <c r="G88" s="109"/>
      <c r="H88" s="109"/>
      <c r="I88" s="109"/>
      <c r="J88" s="109"/>
      <c r="K88" s="79"/>
      <c r="L88" s="130"/>
    </row>
    <row r="89" spans="1:12" ht="15" customHeight="1">
      <c r="A89" s="193" t="s">
        <v>227</v>
      </c>
      <c r="B89" s="194"/>
      <c r="C89" s="194"/>
      <c r="D89" s="194"/>
      <c r="E89" s="194"/>
      <c r="F89" s="194"/>
      <c r="G89" s="194"/>
      <c r="H89" s="194"/>
      <c r="I89" s="194"/>
      <c r="J89" s="195"/>
      <c r="K89" s="79"/>
      <c r="L89" s="130" t="s">
        <v>192</v>
      </c>
    </row>
    <row r="90" spans="1:12" ht="67.5" customHeight="1">
      <c r="A90" s="189"/>
      <c r="B90" s="190"/>
      <c r="C90" s="191"/>
      <c r="D90" s="191"/>
      <c r="E90" s="191"/>
      <c r="F90" s="191"/>
      <c r="G90" s="191"/>
      <c r="H90" s="191"/>
      <c r="I90" s="191"/>
      <c r="J90" s="192"/>
      <c r="K90" s="79"/>
      <c r="L90" s="130"/>
    </row>
    <row r="91" spans="1:12" ht="15.75">
      <c r="I91" s="188" t="s">
        <v>279</v>
      </c>
      <c r="J91" s="188"/>
    </row>
  </sheetData>
  <sheetProtection algorithmName="SHA-512" hashValue="Mv0e3+rAbdDzTrTVchLNR02Sr9fhPPXdPbfQVkJflj1GjW6/jKL3NMVyHHhWhxhjCmjFMsUW1Xy3L7EC6aH/zw==" saltValue="hcFRKKnmj5P8h8BD1InSGw==" spinCount="100000" sheet="1" selectLockedCells="1"/>
  <mergeCells count="162">
    <mergeCell ref="I91:J91"/>
    <mergeCell ref="A90:J90"/>
    <mergeCell ref="A89:J89"/>
    <mergeCell ref="L72:L74"/>
    <mergeCell ref="A61:B61"/>
    <mergeCell ref="A70:J70"/>
    <mergeCell ref="A67:H67"/>
    <mergeCell ref="K72:K74"/>
    <mergeCell ref="A68:J68"/>
    <mergeCell ref="L89:L90"/>
    <mergeCell ref="L69:L70"/>
    <mergeCell ref="K69:K70"/>
    <mergeCell ref="L80:L81"/>
    <mergeCell ref="L82:L88"/>
    <mergeCell ref="L78:L79"/>
    <mergeCell ref="L75:L76"/>
    <mergeCell ref="K89:K90"/>
    <mergeCell ref="L67:L68"/>
    <mergeCell ref="K82:K88"/>
    <mergeCell ref="C85:J85"/>
    <mergeCell ref="A79:J79"/>
    <mergeCell ref="K80:K81"/>
    <mergeCell ref="K75:K76"/>
    <mergeCell ref="A76:J76"/>
    <mergeCell ref="A69:J69"/>
    <mergeCell ref="A72:J72"/>
    <mergeCell ref="C59:J59"/>
    <mergeCell ref="C49:F49"/>
    <mergeCell ref="C84:J84"/>
    <mergeCell ref="C87:J87"/>
    <mergeCell ref="A73:J74"/>
    <mergeCell ref="H86:J86"/>
    <mergeCell ref="C86:F86"/>
    <mergeCell ref="C61:D61"/>
    <mergeCell ref="A53:B54"/>
    <mergeCell ref="A83:A88"/>
    <mergeCell ref="E61:J61"/>
    <mergeCell ref="E60:J60"/>
    <mergeCell ref="D55:J55"/>
    <mergeCell ref="H83:J83"/>
    <mergeCell ref="C83:F83"/>
    <mergeCell ref="A78:J78"/>
    <mergeCell ref="A80:J80"/>
    <mergeCell ref="A75:J75"/>
    <mergeCell ref="C88:J88"/>
    <mergeCell ref="A82:J82"/>
    <mergeCell ref="A81:J81"/>
    <mergeCell ref="K65:K66"/>
    <mergeCell ref="K41:K44"/>
    <mergeCell ref="L46:L51"/>
    <mergeCell ref="L62:L66"/>
    <mergeCell ref="K46:K48"/>
    <mergeCell ref="K49:K51"/>
    <mergeCell ref="A62:J62"/>
    <mergeCell ref="A65:J65"/>
    <mergeCell ref="D57:E57"/>
    <mergeCell ref="F57:J57"/>
    <mergeCell ref="D54:J54"/>
    <mergeCell ref="A64:F64"/>
    <mergeCell ref="C60:D60"/>
    <mergeCell ref="D58:J58"/>
    <mergeCell ref="A52:J52"/>
    <mergeCell ref="C56:J56"/>
    <mergeCell ref="A66:J66"/>
    <mergeCell ref="A63:B63"/>
    <mergeCell ref="A41:B44"/>
    <mergeCell ref="A45:J45"/>
    <mergeCell ref="C41:F41"/>
    <mergeCell ref="E42:F42"/>
    <mergeCell ref="E43:F43"/>
    <mergeCell ref="E44:F44"/>
    <mergeCell ref="L39:L40"/>
    <mergeCell ref="L52:L61"/>
    <mergeCell ref="C36:J36"/>
    <mergeCell ref="G41:J41"/>
    <mergeCell ref="L41:L44"/>
    <mergeCell ref="K37:K38"/>
    <mergeCell ref="K39:K40"/>
    <mergeCell ref="K60:K61"/>
    <mergeCell ref="D33:E33"/>
    <mergeCell ref="D34:J34"/>
    <mergeCell ref="A39:J39"/>
    <mergeCell ref="A40:J40"/>
    <mergeCell ref="E51:I51"/>
    <mergeCell ref="G49:J49"/>
    <mergeCell ref="G48:J48"/>
    <mergeCell ref="A46:B51"/>
    <mergeCell ref="G47:J47"/>
    <mergeCell ref="C48:F48"/>
    <mergeCell ref="G42:J42"/>
    <mergeCell ref="G43:J43"/>
    <mergeCell ref="G44:J44"/>
    <mergeCell ref="C47:F47"/>
    <mergeCell ref="C53:J53"/>
    <mergeCell ref="A60:B60"/>
    <mergeCell ref="L2:L3"/>
    <mergeCell ref="L7:L28"/>
    <mergeCell ref="L37:L38"/>
    <mergeCell ref="A7:C7"/>
    <mergeCell ref="A29:B30"/>
    <mergeCell ref="B31:B32"/>
    <mergeCell ref="C18:C22"/>
    <mergeCell ref="C23:C27"/>
    <mergeCell ref="F11:J11"/>
    <mergeCell ref="F16:J16"/>
    <mergeCell ref="F20:J20"/>
    <mergeCell ref="C32:J32"/>
    <mergeCell ref="F23:J23"/>
    <mergeCell ref="F24:J24"/>
    <mergeCell ref="F26:J26"/>
    <mergeCell ref="D29:J29"/>
    <mergeCell ref="F19:J19"/>
    <mergeCell ref="L34:L35"/>
    <mergeCell ref="L29:L32"/>
    <mergeCell ref="D31:J31"/>
    <mergeCell ref="F18:J18"/>
    <mergeCell ref="D18:D22"/>
    <mergeCell ref="C30:J30"/>
    <mergeCell ref="F10:J10"/>
    <mergeCell ref="A38:J38"/>
    <mergeCell ref="A36:B36"/>
    <mergeCell ref="A37:J37"/>
    <mergeCell ref="A31:A32"/>
    <mergeCell ref="A33:C33"/>
    <mergeCell ref="A34:B35"/>
    <mergeCell ref="E35:J35"/>
    <mergeCell ref="F6:J6"/>
    <mergeCell ref="D6:E6"/>
    <mergeCell ref="F15:J15"/>
    <mergeCell ref="F7:J7"/>
    <mergeCell ref="F8:J8"/>
    <mergeCell ref="F9:J9"/>
    <mergeCell ref="F28:J28"/>
    <mergeCell ref="F25:J25"/>
    <mergeCell ref="F22:J22"/>
    <mergeCell ref="F27:J27"/>
    <mergeCell ref="D23:D27"/>
    <mergeCell ref="F21:J21"/>
    <mergeCell ref="K23:K27"/>
    <mergeCell ref="A1:E1"/>
    <mergeCell ref="K8:K12"/>
    <mergeCell ref="K13:K17"/>
    <mergeCell ref="K18:K22"/>
    <mergeCell ref="K78:K79"/>
    <mergeCell ref="A55:B56"/>
    <mergeCell ref="A57:B59"/>
    <mergeCell ref="D2:J2"/>
    <mergeCell ref="C3:J3"/>
    <mergeCell ref="A5:J5"/>
    <mergeCell ref="F13:J13"/>
    <mergeCell ref="F14:J14"/>
    <mergeCell ref="A4:C4"/>
    <mergeCell ref="D4:E4"/>
    <mergeCell ref="A6:C6"/>
    <mergeCell ref="C8:C12"/>
    <mergeCell ref="C13:C17"/>
    <mergeCell ref="D8:D12"/>
    <mergeCell ref="F12:J12"/>
    <mergeCell ref="D13:D17"/>
    <mergeCell ref="F17:J17"/>
    <mergeCell ref="A2:B3"/>
    <mergeCell ref="A8:B28"/>
  </mergeCells>
  <phoneticPr fontId="3"/>
  <dataValidations xWindow="278" yWindow="774" count="4">
    <dataValidation imeMode="fullKatakana" allowBlank="1" showInputMessage="1" showErrorMessage="1" sqref="D31 D2 D29 D34 D55 D58:J58" xr:uid="{C04F6FDB-F5C4-4441-B84E-3FF0F8FE6B09}"/>
    <dataValidation imeMode="halfAlpha" allowBlank="1" showInputMessage="1" showErrorMessage="1" sqref="I4 D33:E33 G33 I33 C61:E61 A45:B45 D42:D44 I63:I64 D57:E57 H83:J83 H86:J86 C63 E63 G63:G64 A61:A66 B62:B66" xr:uid="{CC0773C0-D36F-4A99-96CE-D2328812A6D8}"/>
    <dataValidation imeMode="hiragana" allowBlank="1" showInputMessage="1" showErrorMessage="1" sqref="G21:J21 G13:J15 C30:J30 C32:J32 G28:J28 C53:J53 A68:J68 F8:F28 G8:J10 G26:J26 E45:F45 G18:J19 G23:J24 H45:J45 G45:G49" xr:uid="{50ADFBD3-27B0-41DD-9BBB-3BCBAB9E801B}"/>
    <dataValidation type="list" allowBlank="1" showErrorMessage="1" prompt="都道府県を_x000a_選択して下さい" sqref="D35" xr:uid="{67A36EA4-E58B-4842-B6A2-B7CD2847BA4E}">
      <formula1>"-,都,道,府,県"</formula1>
    </dataValidation>
  </dataValidations>
  <printOptions horizontalCentered="1"/>
  <pageMargins left="0.59055118110236227" right="0.39370078740157483" top="0.55118110236220474" bottom="0.35433070866141736" header="0.31496062992125984" footer="0.31496062992125984"/>
  <pageSetup paperSize="8" fitToHeight="2" orientation="landscape" horizontalDpi="0" verticalDpi="0" r:id="rId1"/>
  <rowBreaks count="2" manualBreakCount="2">
    <brk id="44" max="16383" man="1"/>
    <brk id="70" max="16383" man="1"/>
  </rowBreaks>
  <ignoredErrors>
    <ignoredError sqref="K30"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79" r:id="rId4" name="Check Box 31">
              <controlPr defaultSize="0" autoFill="0" autoLine="0" autoPict="0">
                <anchor moveWithCells="1">
                  <from>
                    <xdr:col>2</xdr:col>
                    <xdr:colOff>19050</xdr:colOff>
                    <xdr:row>45</xdr:row>
                    <xdr:rowOff>28575</xdr:rowOff>
                  </from>
                  <to>
                    <xdr:col>2</xdr:col>
                    <xdr:colOff>838200</xdr:colOff>
                    <xdr:row>45</xdr:row>
                    <xdr:rowOff>171450</xdr:rowOff>
                  </to>
                </anchor>
              </controlPr>
            </control>
          </mc:Choice>
        </mc:AlternateContent>
        <mc:AlternateContent xmlns:mc="http://schemas.openxmlformats.org/markup-compatibility/2006">
          <mc:Choice Requires="x14">
            <control shapeId="2080" r:id="rId5" name="Check Box 32">
              <controlPr defaultSize="0" autoFill="0" autoLine="0" autoPict="0">
                <anchor moveWithCells="1">
                  <from>
                    <xdr:col>2</xdr:col>
                    <xdr:colOff>19050</xdr:colOff>
                    <xdr:row>46</xdr:row>
                    <xdr:rowOff>28575</xdr:rowOff>
                  </from>
                  <to>
                    <xdr:col>4</xdr:col>
                    <xdr:colOff>171450</xdr:colOff>
                    <xdr:row>46</xdr:row>
                    <xdr:rowOff>171450</xdr:rowOff>
                  </to>
                </anchor>
              </controlPr>
            </control>
          </mc:Choice>
        </mc:AlternateContent>
        <mc:AlternateContent xmlns:mc="http://schemas.openxmlformats.org/markup-compatibility/2006">
          <mc:Choice Requires="x14">
            <control shapeId="2081" r:id="rId6" name="Check Box 33">
              <controlPr defaultSize="0" autoFill="0" autoLine="0" autoPict="0">
                <anchor moveWithCells="1">
                  <from>
                    <xdr:col>6</xdr:col>
                    <xdr:colOff>9525</xdr:colOff>
                    <xdr:row>46</xdr:row>
                    <xdr:rowOff>28575</xdr:rowOff>
                  </from>
                  <to>
                    <xdr:col>9</xdr:col>
                    <xdr:colOff>200025</xdr:colOff>
                    <xdr:row>46</xdr:row>
                    <xdr:rowOff>171450</xdr:rowOff>
                  </to>
                </anchor>
              </controlPr>
            </control>
          </mc:Choice>
        </mc:AlternateContent>
        <mc:AlternateContent xmlns:mc="http://schemas.openxmlformats.org/markup-compatibility/2006">
          <mc:Choice Requires="x14">
            <control shapeId="2082" r:id="rId7" name="Check Box 34">
              <controlPr defaultSize="0" autoFill="0" autoLine="0" autoPict="0">
                <anchor moveWithCells="1">
                  <from>
                    <xdr:col>6</xdr:col>
                    <xdr:colOff>9525</xdr:colOff>
                    <xdr:row>47</xdr:row>
                    <xdr:rowOff>28575</xdr:rowOff>
                  </from>
                  <to>
                    <xdr:col>8</xdr:col>
                    <xdr:colOff>600075</xdr:colOff>
                    <xdr:row>47</xdr:row>
                    <xdr:rowOff>171450</xdr:rowOff>
                  </to>
                </anchor>
              </controlPr>
            </control>
          </mc:Choice>
        </mc:AlternateContent>
        <mc:AlternateContent xmlns:mc="http://schemas.openxmlformats.org/markup-compatibility/2006">
          <mc:Choice Requires="x14">
            <control shapeId="2083" r:id="rId8" name="Check Box 35">
              <controlPr defaultSize="0" autoFill="0" autoLine="0" autoPict="0">
                <anchor moveWithCells="1">
                  <from>
                    <xdr:col>6</xdr:col>
                    <xdr:colOff>9525</xdr:colOff>
                    <xdr:row>48</xdr:row>
                    <xdr:rowOff>28575</xdr:rowOff>
                  </from>
                  <to>
                    <xdr:col>8</xdr:col>
                    <xdr:colOff>628650</xdr:colOff>
                    <xdr:row>48</xdr:row>
                    <xdr:rowOff>171450</xdr:rowOff>
                  </to>
                </anchor>
              </controlPr>
            </control>
          </mc:Choice>
        </mc:AlternateContent>
        <mc:AlternateContent xmlns:mc="http://schemas.openxmlformats.org/markup-compatibility/2006">
          <mc:Choice Requires="x14">
            <control shapeId="2085" r:id="rId9" name="Check Box 37">
              <controlPr defaultSize="0" autoFill="0" autoLine="0" autoPict="0">
                <anchor moveWithCells="1">
                  <from>
                    <xdr:col>2</xdr:col>
                    <xdr:colOff>19050</xdr:colOff>
                    <xdr:row>47</xdr:row>
                    <xdr:rowOff>28575</xdr:rowOff>
                  </from>
                  <to>
                    <xdr:col>5</xdr:col>
                    <xdr:colOff>276225</xdr:colOff>
                    <xdr:row>47</xdr:row>
                    <xdr:rowOff>171450</xdr:rowOff>
                  </to>
                </anchor>
              </controlPr>
            </control>
          </mc:Choice>
        </mc:AlternateContent>
        <mc:AlternateContent xmlns:mc="http://schemas.openxmlformats.org/markup-compatibility/2006">
          <mc:Choice Requires="x14">
            <control shapeId="2086" r:id="rId10" name="Check Box 38">
              <controlPr defaultSize="0" autoFill="0" autoLine="0" autoPict="0">
                <anchor moveWithCells="1">
                  <from>
                    <xdr:col>2</xdr:col>
                    <xdr:colOff>19050</xdr:colOff>
                    <xdr:row>48</xdr:row>
                    <xdr:rowOff>28575</xdr:rowOff>
                  </from>
                  <to>
                    <xdr:col>4</xdr:col>
                    <xdr:colOff>381000</xdr:colOff>
                    <xdr:row>48</xdr:row>
                    <xdr:rowOff>171450</xdr:rowOff>
                  </to>
                </anchor>
              </controlPr>
            </control>
          </mc:Choice>
        </mc:AlternateContent>
        <mc:AlternateContent xmlns:mc="http://schemas.openxmlformats.org/markup-compatibility/2006">
          <mc:Choice Requires="x14">
            <control shapeId="2087" r:id="rId11" name="Check Box 39">
              <controlPr defaultSize="0" autoFill="0" autoLine="0" autoPict="0">
                <anchor moveWithCells="1">
                  <from>
                    <xdr:col>2</xdr:col>
                    <xdr:colOff>19050</xdr:colOff>
                    <xdr:row>49</xdr:row>
                    <xdr:rowOff>28575</xdr:rowOff>
                  </from>
                  <to>
                    <xdr:col>7</xdr:col>
                    <xdr:colOff>304800</xdr:colOff>
                    <xdr:row>49</xdr:row>
                    <xdr:rowOff>171450</xdr:rowOff>
                  </to>
                </anchor>
              </controlPr>
            </control>
          </mc:Choice>
        </mc:AlternateContent>
        <mc:AlternateContent xmlns:mc="http://schemas.openxmlformats.org/markup-compatibility/2006">
          <mc:Choice Requires="x14">
            <control shapeId="2088" r:id="rId12" name="Check Box 40">
              <controlPr defaultSize="0" autoFill="0" autoLine="0" autoPict="0">
                <anchor moveWithCells="1">
                  <from>
                    <xdr:col>2</xdr:col>
                    <xdr:colOff>19050</xdr:colOff>
                    <xdr:row>50</xdr:row>
                    <xdr:rowOff>19050</xdr:rowOff>
                  </from>
                  <to>
                    <xdr:col>2</xdr:col>
                    <xdr:colOff>657225</xdr:colOff>
                    <xdr:row>50</xdr:row>
                    <xdr:rowOff>161925</xdr:rowOff>
                  </to>
                </anchor>
              </controlPr>
            </control>
          </mc:Choice>
        </mc:AlternateContent>
        <mc:AlternateContent xmlns:mc="http://schemas.openxmlformats.org/markup-compatibility/2006">
          <mc:Choice Requires="x14">
            <control shapeId="2090" r:id="rId13" name="Check Box 42">
              <controlPr defaultSize="0" autoFill="0" autoLine="0" autoPict="0">
                <anchor moveWithCells="1">
                  <from>
                    <xdr:col>4</xdr:col>
                    <xdr:colOff>19050</xdr:colOff>
                    <xdr:row>45</xdr:row>
                    <xdr:rowOff>28575</xdr:rowOff>
                  </from>
                  <to>
                    <xdr:col>4</xdr:col>
                    <xdr:colOff>895350</xdr:colOff>
                    <xdr:row>45</xdr:row>
                    <xdr:rowOff>171450</xdr:rowOff>
                  </to>
                </anchor>
              </controlPr>
            </control>
          </mc:Choice>
        </mc:AlternateContent>
        <mc:AlternateContent xmlns:mc="http://schemas.openxmlformats.org/markup-compatibility/2006">
          <mc:Choice Requires="x14">
            <control shapeId="2091" r:id="rId14" name="Check Box 43">
              <controlPr defaultSize="0" autoFill="0" autoLine="0" autoPict="0">
                <anchor moveWithCells="1">
                  <from>
                    <xdr:col>6</xdr:col>
                    <xdr:colOff>9525</xdr:colOff>
                    <xdr:row>45</xdr:row>
                    <xdr:rowOff>28575</xdr:rowOff>
                  </from>
                  <to>
                    <xdr:col>7</xdr:col>
                    <xdr:colOff>104775</xdr:colOff>
                    <xdr:row>45</xdr:row>
                    <xdr:rowOff>171450</xdr:rowOff>
                  </to>
                </anchor>
              </controlPr>
            </control>
          </mc:Choice>
        </mc:AlternateContent>
        <mc:AlternateContent xmlns:mc="http://schemas.openxmlformats.org/markup-compatibility/2006">
          <mc:Choice Requires="x14">
            <control shapeId="2092" r:id="rId15" name="Check Box 44">
              <controlPr defaultSize="0" autoFill="0" autoLine="0" autoPict="0">
                <anchor moveWithCells="1">
                  <from>
                    <xdr:col>8</xdr:col>
                    <xdr:colOff>76200</xdr:colOff>
                    <xdr:row>45</xdr:row>
                    <xdr:rowOff>28575</xdr:rowOff>
                  </from>
                  <to>
                    <xdr:col>8</xdr:col>
                    <xdr:colOff>885825</xdr:colOff>
                    <xdr:row>45</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278" yWindow="774" count="7">
        <x14:dataValidation type="list" allowBlank="1" showInputMessage="1" showErrorMessage="1" error="選択肢の中から選んで下さい" xr:uid="{33187767-B128-4995-9791-5262C3DB18A1}">
          <x14:formula1>
            <xm:f>選択肢!$G$2:$G$10</xm:f>
          </x14:formula1>
          <xm:sqref>E8:E12</xm:sqref>
        </x14:dataValidation>
        <x14:dataValidation type="list" allowBlank="1" showInputMessage="1" showErrorMessage="1" error="選択肢の中から選んで下さい" xr:uid="{3E23BE35-C623-4304-8DC7-D5FF0E9E5701}">
          <x14:formula1>
            <xm:f>選択肢!$I$2:$I$8</xm:f>
          </x14:formula1>
          <xm:sqref>E13:E17</xm:sqref>
        </x14:dataValidation>
        <x14:dataValidation type="list" allowBlank="1" showInputMessage="1" showErrorMessage="1" error="選択肢の中から選んで下さい" xr:uid="{4B2E986F-EA8E-40D9-82B4-F1345C46120E}">
          <x14:formula1>
            <xm:f>選択肢!$M$2:$M$7</xm:f>
          </x14:formula1>
          <xm:sqref>E23:E27</xm:sqref>
        </x14:dataValidation>
        <x14:dataValidation type="list" allowBlank="1" showInputMessage="1" showErrorMessage="1" prompt="該当する組織を１つ選択してください" xr:uid="{EFF95EE4-8244-46E2-8ABB-BFD79466728B}">
          <x14:formula1>
            <xm:f>選択肢!$A$2:$A$7</xm:f>
          </x14:formula1>
          <xm:sqref>D6:E6</xm:sqref>
        </x14:dataValidation>
        <x14:dataValidation type="list" allowBlank="1" showInputMessage="1" showErrorMessage="1" error="選択肢の中から選んで下さい" xr:uid="{4B7E7FD8-8436-477E-B47F-62BA18751F8E}">
          <x14:formula1>
            <xm:f>選択肢!$K$2:$K$9</xm:f>
          </x14:formula1>
          <xm:sqref>E18:E22</xm:sqref>
        </x14:dataValidation>
        <x14:dataValidation type="list" allowBlank="1" showInputMessage="1" showErrorMessage="1" error="選択肢の中から選んで下さい" xr:uid="{54C68186-9182-4510-B161-0079A2071A63}">
          <x14:formula1>
            <xm:f>選択肢!$S$2:$S$15</xm:f>
          </x14:formula1>
          <xm:sqref>G42:G44</xm:sqref>
        </x14:dataValidation>
        <x14:dataValidation type="list" allowBlank="1" showInputMessage="1" showErrorMessage="1" error="選択肢の中から選んで下さい" xr:uid="{6AA0D989-2D1D-4055-8A1D-2E580D63BD5A}">
          <x14:formula1>
            <xm:f>選択肢!$E$2:$E$4</xm:f>
          </x14:formula1>
          <xm:sqref>D8:D28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3B338-F3A2-4731-8303-585E07763DD8}">
  <sheetPr codeName="Sheet31"/>
  <dimension ref="A1:DS3"/>
  <sheetViews>
    <sheetView workbookViewId="0"/>
  </sheetViews>
  <sheetFormatPr defaultRowHeight="15"/>
  <cols>
    <col min="1" max="1" width="7.125" style="51" bestFit="1" customWidth="1"/>
    <col min="2" max="3" width="10.125" style="51" bestFit="1" customWidth="1"/>
    <col min="4" max="4" width="20" style="51" bestFit="1" customWidth="1"/>
    <col min="5" max="5" width="13.5" style="51" bestFit="1" customWidth="1"/>
    <col min="6" max="6" width="10.875" style="51" bestFit="1" customWidth="1"/>
    <col min="7" max="9" width="10.125" style="51" bestFit="1" customWidth="1"/>
    <col min="10" max="10" width="9.25" style="51" bestFit="1" customWidth="1"/>
    <col min="11" max="11" width="16.125" style="51" bestFit="1" customWidth="1"/>
    <col min="12" max="12" width="15.375" style="51" bestFit="1" customWidth="1"/>
    <col min="13" max="13" width="17.125" style="51" bestFit="1" customWidth="1"/>
    <col min="14" max="14" width="15.375" style="51" bestFit="1" customWidth="1"/>
    <col min="15" max="15" width="17.125" style="51" bestFit="1" customWidth="1"/>
    <col min="16" max="16" width="15.375" style="51" bestFit="1" customWidth="1"/>
    <col min="17" max="17" width="17.125" style="51" bestFit="1" customWidth="1"/>
    <col min="18" max="18" width="15.375" style="51" bestFit="1" customWidth="1"/>
    <col min="19" max="19" width="17.125" style="51" bestFit="1" customWidth="1"/>
    <col min="20" max="20" width="15.375" style="51" bestFit="1" customWidth="1"/>
    <col min="21" max="21" width="17.125" style="51" bestFit="1" customWidth="1"/>
    <col min="22" max="22" width="16.125" style="51" bestFit="1" customWidth="1"/>
    <col min="23" max="23" width="15.375" style="51" bestFit="1" customWidth="1"/>
    <col min="24" max="24" width="17.125" style="51" bestFit="1" customWidth="1"/>
    <col min="25" max="25" width="15.375" style="51" bestFit="1" customWidth="1"/>
    <col min="26" max="26" width="17.125" style="51" bestFit="1" customWidth="1"/>
    <col min="27" max="27" width="15.375" style="51" bestFit="1" customWidth="1"/>
    <col min="28" max="28" width="17.125" style="51" bestFit="1" customWidth="1"/>
    <col min="29" max="29" width="15.375" style="51" bestFit="1" customWidth="1"/>
    <col min="30" max="30" width="17.125" style="51" bestFit="1" customWidth="1"/>
    <col min="31" max="31" width="15.375" style="51" bestFit="1" customWidth="1"/>
    <col min="32" max="32" width="17.125" style="51" bestFit="1" customWidth="1"/>
    <col min="33" max="33" width="16.125" style="51" bestFit="1" customWidth="1"/>
    <col min="34" max="34" width="15.375" style="51" bestFit="1" customWidth="1"/>
    <col min="35" max="35" width="17.125" style="51" bestFit="1" customWidth="1"/>
    <col min="36" max="36" width="15.375" style="51" bestFit="1" customWidth="1"/>
    <col min="37" max="37" width="17.125" style="51" bestFit="1" customWidth="1"/>
    <col min="38" max="38" width="15.375" style="51" bestFit="1" customWidth="1"/>
    <col min="39" max="39" width="17.125" style="51" bestFit="1" customWidth="1"/>
    <col min="40" max="40" width="15.375" style="51" bestFit="1" customWidth="1"/>
    <col min="41" max="41" width="17.125" style="51" bestFit="1" customWidth="1"/>
    <col min="42" max="42" width="15.375" style="51" bestFit="1" customWidth="1"/>
    <col min="43" max="43" width="17.125" style="51" bestFit="1" customWidth="1"/>
    <col min="44" max="44" width="16.125" style="51" bestFit="1" customWidth="1"/>
    <col min="45" max="45" width="15.375" style="51" bestFit="1" customWidth="1"/>
    <col min="46" max="46" width="17.125" style="51" bestFit="1" customWidth="1"/>
    <col min="47" max="47" width="15.375" style="51" bestFit="1" customWidth="1"/>
    <col min="48" max="48" width="17.125" style="51" bestFit="1" customWidth="1"/>
    <col min="49" max="49" width="15.375" style="51" bestFit="1" customWidth="1"/>
    <col min="50" max="50" width="17.125" style="51" bestFit="1" customWidth="1"/>
    <col min="51" max="51" width="15.375" style="51" bestFit="1" customWidth="1"/>
    <col min="52" max="52" width="17.125" style="51" bestFit="1" customWidth="1"/>
    <col min="53" max="53" width="15.375" style="51" bestFit="1" customWidth="1"/>
    <col min="54" max="54" width="17.125" style="51" bestFit="1" customWidth="1"/>
    <col min="55" max="55" width="14.375" style="51" bestFit="1" customWidth="1"/>
    <col min="56" max="56" width="16.125" style="51" bestFit="1" customWidth="1"/>
    <col min="57" max="57" width="22.625" style="51" bestFit="1" customWidth="1"/>
    <col min="58" max="58" width="16.125" style="51" bestFit="1" customWidth="1"/>
    <col min="59" max="59" width="19.25" style="51" bestFit="1" customWidth="1"/>
    <col min="60" max="60" width="12.75" style="51" bestFit="1" customWidth="1"/>
    <col min="61" max="61" width="10.875" style="51" bestFit="1" customWidth="1"/>
    <col min="62" max="64" width="10.125" style="51" bestFit="1" customWidth="1"/>
    <col min="65" max="65" width="16.625" style="51" bestFit="1" customWidth="1"/>
    <col min="66" max="66" width="10.125" style="56" bestFit="1" customWidth="1"/>
    <col min="67" max="67" width="10.875" style="51" bestFit="1" customWidth="1"/>
    <col min="68" max="68" width="14.125" style="51" bestFit="1" customWidth="1"/>
    <col min="69" max="69" width="15.875" style="51" bestFit="1" customWidth="1"/>
    <col min="70" max="70" width="22" style="51" bestFit="1" customWidth="1"/>
    <col min="71" max="71" width="20.375" style="51" bestFit="1" customWidth="1"/>
    <col min="72" max="72" width="22" style="51" bestFit="1" customWidth="1"/>
    <col min="73" max="73" width="20.375" style="51" bestFit="1" customWidth="1"/>
    <col min="74" max="74" width="22" style="51" bestFit="1" customWidth="1"/>
    <col min="75" max="75" width="20.375" style="51" bestFit="1" customWidth="1"/>
    <col min="76" max="76" width="17.75" style="51" bestFit="1" customWidth="1"/>
    <col min="77" max="77" width="21.375" style="51" bestFit="1" customWidth="1"/>
    <col min="78" max="79" width="21.375" style="51" customWidth="1"/>
    <col min="80" max="86" width="17.75" style="51" bestFit="1" customWidth="1"/>
    <col min="87" max="87" width="17.75" style="51" customWidth="1"/>
    <col min="88" max="88" width="15.125" style="51" bestFit="1" customWidth="1"/>
    <col min="89" max="89" width="18.5" style="51" bestFit="1" customWidth="1"/>
    <col min="90" max="90" width="13.5" style="51" bestFit="1" customWidth="1"/>
    <col min="91" max="91" width="20" style="51" bestFit="1" customWidth="1"/>
    <col min="92" max="92" width="13.5" style="51" bestFit="1" customWidth="1"/>
    <col min="93" max="93" width="15.125" style="51" bestFit="1" customWidth="1"/>
    <col min="94" max="94" width="20" style="51" bestFit="1" customWidth="1"/>
    <col min="95" max="95" width="13.5" style="51" bestFit="1" customWidth="1"/>
    <col min="96" max="97" width="12.5" style="51" bestFit="1" customWidth="1"/>
    <col min="98" max="98" width="19.75" style="51" customWidth="1"/>
    <col min="99" max="99" width="19.5" style="56" bestFit="1" customWidth="1"/>
    <col min="100" max="103" width="15.125" style="51" bestFit="1" customWidth="1"/>
    <col min="104" max="104" width="9.25" style="56" bestFit="1" customWidth="1"/>
    <col min="105" max="106" width="13.5" style="51" bestFit="1" customWidth="1"/>
    <col min="107" max="108" width="14.125" style="51" bestFit="1" customWidth="1"/>
    <col min="109" max="109" width="17.5" style="51" bestFit="1" customWidth="1"/>
    <col min="110" max="110" width="10.875" style="59" bestFit="1" customWidth="1"/>
    <col min="111" max="111" width="44.125" style="59" bestFit="1" customWidth="1"/>
    <col min="112" max="112" width="25.75" style="59" bestFit="1" customWidth="1"/>
    <col min="113" max="113" width="15.875" style="51" bestFit="1" customWidth="1"/>
    <col min="114" max="114" width="20.375" style="51" bestFit="1" customWidth="1"/>
    <col min="115" max="115" width="23.75" style="51" bestFit="1" customWidth="1"/>
    <col min="116" max="117" width="25.375" style="51" bestFit="1" customWidth="1"/>
    <col min="118" max="118" width="20.375" style="51" bestFit="1" customWidth="1"/>
    <col min="119" max="119" width="23.75" style="51" bestFit="1" customWidth="1"/>
    <col min="120" max="121" width="25.375" style="51" bestFit="1" customWidth="1"/>
    <col min="122" max="122" width="11.75" style="51" bestFit="1" customWidth="1"/>
    <col min="123" max="123" width="15.125" style="51" bestFit="1" customWidth="1"/>
    <col min="124" max="16384" width="9" style="51"/>
  </cols>
  <sheetData>
    <row r="1" spans="1:123">
      <c r="A1" s="66" t="s">
        <v>71</v>
      </c>
      <c r="B1" s="66" t="s">
        <v>72</v>
      </c>
      <c r="C1" s="66" t="s">
        <v>73</v>
      </c>
      <c r="D1" s="49" t="s">
        <v>74</v>
      </c>
      <c r="E1" s="49" t="s">
        <v>75</v>
      </c>
      <c r="F1" s="50" t="s">
        <v>79</v>
      </c>
      <c r="G1" s="49" t="s">
        <v>76</v>
      </c>
      <c r="H1" s="49" t="s">
        <v>77</v>
      </c>
      <c r="I1" s="49" t="s">
        <v>78</v>
      </c>
      <c r="J1" s="49" t="s">
        <v>204</v>
      </c>
      <c r="K1" s="49" t="s">
        <v>80</v>
      </c>
      <c r="L1" s="49" t="s">
        <v>81</v>
      </c>
      <c r="M1" s="49" t="s">
        <v>82</v>
      </c>
      <c r="N1" s="49" t="s">
        <v>83</v>
      </c>
      <c r="O1" s="49" t="s">
        <v>84</v>
      </c>
      <c r="P1" s="49" t="s">
        <v>85</v>
      </c>
      <c r="Q1" s="49" t="s">
        <v>86</v>
      </c>
      <c r="R1" s="49" t="s">
        <v>87</v>
      </c>
      <c r="S1" s="49" t="s">
        <v>88</v>
      </c>
      <c r="T1" s="49" t="s">
        <v>205</v>
      </c>
      <c r="U1" s="49" t="s">
        <v>206</v>
      </c>
      <c r="V1" s="49" t="s">
        <v>89</v>
      </c>
      <c r="W1" s="49" t="s">
        <v>90</v>
      </c>
      <c r="X1" s="49" t="s">
        <v>91</v>
      </c>
      <c r="Y1" s="49" t="s">
        <v>92</v>
      </c>
      <c r="Z1" s="49" t="s">
        <v>93</v>
      </c>
      <c r="AA1" s="49" t="s">
        <v>94</v>
      </c>
      <c r="AB1" s="49" t="s">
        <v>95</v>
      </c>
      <c r="AC1" s="49" t="s">
        <v>272</v>
      </c>
      <c r="AD1" s="49" t="s">
        <v>273</v>
      </c>
      <c r="AE1" s="49" t="s">
        <v>274</v>
      </c>
      <c r="AF1" s="49" t="s">
        <v>207</v>
      </c>
      <c r="AG1" s="49" t="s">
        <v>96</v>
      </c>
      <c r="AH1" s="49" t="s">
        <v>97</v>
      </c>
      <c r="AI1" s="49" t="s">
        <v>98</v>
      </c>
      <c r="AJ1" s="49" t="s">
        <v>99</v>
      </c>
      <c r="AK1" s="49" t="s">
        <v>100</v>
      </c>
      <c r="AL1" s="49" t="s">
        <v>101</v>
      </c>
      <c r="AM1" s="49" t="s">
        <v>102</v>
      </c>
      <c r="AN1" s="49" t="s">
        <v>103</v>
      </c>
      <c r="AO1" s="49" t="s">
        <v>104</v>
      </c>
      <c r="AP1" s="49" t="s">
        <v>208</v>
      </c>
      <c r="AQ1" s="49" t="s">
        <v>209</v>
      </c>
      <c r="AR1" s="49" t="s">
        <v>105</v>
      </c>
      <c r="AS1" s="49" t="s">
        <v>106</v>
      </c>
      <c r="AT1" s="49" t="s">
        <v>107</v>
      </c>
      <c r="AU1" s="49" t="s">
        <v>108</v>
      </c>
      <c r="AV1" s="49" t="s">
        <v>109</v>
      </c>
      <c r="AW1" s="49" t="s">
        <v>110</v>
      </c>
      <c r="AX1" s="49" t="s">
        <v>111</v>
      </c>
      <c r="AY1" s="49" t="s">
        <v>275</v>
      </c>
      <c r="AZ1" s="49" t="s">
        <v>276</v>
      </c>
      <c r="BA1" s="49" t="s">
        <v>277</v>
      </c>
      <c r="BB1" s="49" t="s">
        <v>278</v>
      </c>
      <c r="BC1" s="49" t="s">
        <v>112</v>
      </c>
      <c r="BD1" s="49" t="s">
        <v>113</v>
      </c>
      <c r="BE1" s="49" t="s">
        <v>114</v>
      </c>
      <c r="BF1" s="49" t="s">
        <v>115</v>
      </c>
      <c r="BG1" s="49" t="s">
        <v>116</v>
      </c>
      <c r="BH1" s="49" t="s">
        <v>117</v>
      </c>
      <c r="BI1" s="50" t="s">
        <v>119</v>
      </c>
      <c r="BJ1" s="49" t="s">
        <v>118</v>
      </c>
      <c r="BK1" s="49" t="s">
        <v>120</v>
      </c>
      <c r="BL1" s="49" t="s">
        <v>121</v>
      </c>
      <c r="BM1" s="68" t="s">
        <v>122</v>
      </c>
      <c r="BN1" s="49" t="s">
        <v>123</v>
      </c>
      <c r="BO1" s="49" t="s">
        <v>124</v>
      </c>
      <c r="BP1" s="49" t="s">
        <v>145</v>
      </c>
      <c r="BQ1" s="49" t="s">
        <v>125</v>
      </c>
      <c r="BR1" s="49" t="s">
        <v>126</v>
      </c>
      <c r="BS1" s="49" t="s">
        <v>127</v>
      </c>
      <c r="BT1" s="49" t="s">
        <v>128</v>
      </c>
      <c r="BU1" s="49" t="s">
        <v>129</v>
      </c>
      <c r="BV1" s="49" t="s">
        <v>130</v>
      </c>
      <c r="BW1" s="49" t="s">
        <v>131</v>
      </c>
      <c r="BX1" s="49" t="s">
        <v>132</v>
      </c>
      <c r="BY1" s="49" t="s">
        <v>228</v>
      </c>
      <c r="BZ1" s="49" t="s">
        <v>229</v>
      </c>
      <c r="CA1" s="49" t="s">
        <v>230</v>
      </c>
      <c r="CB1" s="49" t="s">
        <v>133</v>
      </c>
      <c r="CC1" s="49" t="s">
        <v>134</v>
      </c>
      <c r="CD1" s="49" t="s">
        <v>135</v>
      </c>
      <c r="CE1" s="49" t="s">
        <v>210</v>
      </c>
      <c r="CF1" s="49" t="s">
        <v>211</v>
      </c>
      <c r="CG1" s="49" t="s">
        <v>212</v>
      </c>
      <c r="CH1" s="49" t="s">
        <v>213</v>
      </c>
      <c r="CI1" s="49" t="s">
        <v>214</v>
      </c>
      <c r="CJ1" s="49" t="s">
        <v>215</v>
      </c>
      <c r="CK1" s="49" t="s">
        <v>136</v>
      </c>
      <c r="CL1" s="49" t="s">
        <v>137</v>
      </c>
      <c r="CM1" s="49" t="s">
        <v>139</v>
      </c>
      <c r="CN1" s="49" t="s">
        <v>138</v>
      </c>
      <c r="CO1" s="49" t="s">
        <v>140</v>
      </c>
      <c r="CP1" s="49" t="s">
        <v>141</v>
      </c>
      <c r="CQ1" s="49" t="s">
        <v>142</v>
      </c>
      <c r="CR1" s="49" t="s">
        <v>143</v>
      </c>
      <c r="CS1" s="49" t="s">
        <v>144</v>
      </c>
      <c r="CT1" s="49" t="s">
        <v>232</v>
      </c>
      <c r="CU1" s="50" t="s">
        <v>233</v>
      </c>
      <c r="CV1" s="49" t="s">
        <v>234</v>
      </c>
      <c r="CW1" s="49" t="s">
        <v>235</v>
      </c>
      <c r="CX1" s="49" t="s">
        <v>236</v>
      </c>
      <c r="CY1" s="49" t="s">
        <v>237</v>
      </c>
      <c r="CZ1" s="50" t="s">
        <v>238</v>
      </c>
      <c r="DA1" s="49" t="s">
        <v>239</v>
      </c>
      <c r="DB1" s="49" t="s">
        <v>240</v>
      </c>
      <c r="DC1" s="49" t="s">
        <v>241</v>
      </c>
      <c r="DD1" s="49" t="s">
        <v>242</v>
      </c>
      <c r="DE1" s="49" t="s">
        <v>243</v>
      </c>
      <c r="DF1" s="57" t="s">
        <v>244</v>
      </c>
      <c r="DG1" s="57" t="s">
        <v>245</v>
      </c>
      <c r="DH1" s="57" t="s">
        <v>246</v>
      </c>
      <c r="DI1" s="49" t="s">
        <v>247</v>
      </c>
      <c r="DJ1" s="49" t="s">
        <v>248</v>
      </c>
      <c r="DK1" s="49" t="s">
        <v>249</v>
      </c>
      <c r="DL1" s="49" t="s">
        <v>250</v>
      </c>
      <c r="DM1" s="49" t="s">
        <v>251</v>
      </c>
      <c r="DN1" s="49" t="s">
        <v>252</v>
      </c>
      <c r="DO1" s="49" t="s">
        <v>253</v>
      </c>
      <c r="DP1" s="49" t="s">
        <v>254</v>
      </c>
      <c r="DQ1" s="49" t="s">
        <v>255</v>
      </c>
      <c r="DR1" s="49" t="s">
        <v>256</v>
      </c>
      <c r="DS1" s="66" t="s">
        <v>257</v>
      </c>
    </row>
    <row r="2" spans="1:123">
      <c r="A2" s="67"/>
      <c r="B2" s="67"/>
      <c r="C2" s="67"/>
      <c r="D2" s="52">
        <f>水大賞!D2</f>
        <v>0</v>
      </c>
      <c r="E2" s="52">
        <f>水大賞!C3</f>
        <v>0</v>
      </c>
      <c r="F2" s="53" t="str">
        <f>IF(G2=0,"",G2&amp;"/"&amp;H2&amp;"/"&amp;I2)</f>
        <v/>
      </c>
      <c r="G2" s="52">
        <f>水大賞!D4</f>
        <v>0</v>
      </c>
      <c r="H2" s="52">
        <f>水大賞!G4</f>
        <v>0</v>
      </c>
      <c r="I2" s="52">
        <f>水大賞!I4</f>
        <v>0</v>
      </c>
      <c r="J2" s="52" t="str">
        <f>水大賞!D6</f>
        <v>--</v>
      </c>
      <c r="K2" s="52" t="str">
        <f>水大賞!D8</f>
        <v>-</v>
      </c>
      <c r="L2" s="52" t="str">
        <f>水大賞!E8</f>
        <v>--</v>
      </c>
      <c r="M2" s="52">
        <f>水大賞!F8</f>
        <v>0</v>
      </c>
      <c r="N2" s="52" t="str">
        <f>水大賞!E9</f>
        <v>--</v>
      </c>
      <c r="O2" s="52">
        <f>水大賞!F9</f>
        <v>0</v>
      </c>
      <c r="P2" s="52" t="str">
        <f>水大賞!E10</f>
        <v>--</v>
      </c>
      <c r="Q2" s="52">
        <f>水大賞!F10</f>
        <v>0</v>
      </c>
      <c r="R2" s="52" t="str">
        <f>水大賞!E11</f>
        <v>--</v>
      </c>
      <c r="S2" s="52">
        <f>水大賞!F11</f>
        <v>0</v>
      </c>
      <c r="T2" s="52" t="str">
        <f>水大賞!E12</f>
        <v>--</v>
      </c>
      <c r="U2" s="52">
        <f>水大賞!F12</f>
        <v>0</v>
      </c>
      <c r="V2" s="52" t="str">
        <f>水大賞!D13</f>
        <v>-</v>
      </c>
      <c r="W2" s="52" t="str">
        <f>水大賞!E13</f>
        <v>--</v>
      </c>
      <c r="X2" s="52">
        <f>水大賞!F13</f>
        <v>0</v>
      </c>
      <c r="Y2" s="52" t="str">
        <f>水大賞!E14</f>
        <v>--</v>
      </c>
      <c r="Z2" s="52">
        <f>水大賞!F14</f>
        <v>0</v>
      </c>
      <c r="AA2" s="52" t="str">
        <f>水大賞!E15</f>
        <v>--</v>
      </c>
      <c r="AB2" s="52">
        <f>水大賞!F15</f>
        <v>0</v>
      </c>
      <c r="AC2" s="52" t="str">
        <f>水大賞!E16</f>
        <v>--</v>
      </c>
      <c r="AD2" s="52">
        <f>水大賞!F16</f>
        <v>0</v>
      </c>
      <c r="AE2" s="52" t="str">
        <f>水大賞!E17</f>
        <v>--</v>
      </c>
      <c r="AF2" s="52">
        <f>水大賞!F17</f>
        <v>0</v>
      </c>
      <c r="AG2" s="52" t="str">
        <f>水大賞!D18</f>
        <v>-</v>
      </c>
      <c r="AH2" s="52" t="str">
        <f>水大賞!E18</f>
        <v>--</v>
      </c>
      <c r="AI2" s="52">
        <f>水大賞!F18</f>
        <v>0</v>
      </c>
      <c r="AJ2" s="52" t="str">
        <f>水大賞!E19</f>
        <v>--</v>
      </c>
      <c r="AK2" s="52">
        <f>水大賞!F19</f>
        <v>0</v>
      </c>
      <c r="AL2" s="52" t="str">
        <f>水大賞!E20</f>
        <v>--</v>
      </c>
      <c r="AM2" s="52">
        <f>水大賞!F20</f>
        <v>0</v>
      </c>
      <c r="AN2" s="52" t="str">
        <f>水大賞!E21</f>
        <v>--</v>
      </c>
      <c r="AO2" s="52">
        <f>水大賞!F21</f>
        <v>0</v>
      </c>
      <c r="AP2" s="52" t="str">
        <f>水大賞!E22</f>
        <v>--</v>
      </c>
      <c r="AQ2" s="52">
        <f>水大賞!F22</f>
        <v>0</v>
      </c>
      <c r="AR2" s="52" t="str">
        <f>水大賞!D23</f>
        <v>-</v>
      </c>
      <c r="AS2" s="52" t="str">
        <f>水大賞!E23</f>
        <v>--</v>
      </c>
      <c r="AT2" s="52">
        <f>水大賞!F23</f>
        <v>0</v>
      </c>
      <c r="AU2" s="52" t="str">
        <f>水大賞!E24</f>
        <v>--</v>
      </c>
      <c r="AV2" s="52">
        <f>水大賞!F24</f>
        <v>0</v>
      </c>
      <c r="AW2" s="52" t="str">
        <f>水大賞!E25</f>
        <v>--</v>
      </c>
      <c r="AX2" s="52">
        <f>水大賞!F25</f>
        <v>0</v>
      </c>
      <c r="AY2" s="52" t="str">
        <f>水大賞!E26</f>
        <v>--</v>
      </c>
      <c r="AZ2" s="52">
        <f>水大賞!F26</f>
        <v>0</v>
      </c>
      <c r="BA2" s="52" t="str">
        <f>水大賞!E27</f>
        <v>--</v>
      </c>
      <c r="BB2" s="52">
        <f>水大賞!F27</f>
        <v>0</v>
      </c>
      <c r="BC2" s="52" t="str">
        <f>水大賞!D28</f>
        <v>-</v>
      </c>
      <c r="BD2" s="52">
        <f>水大賞!F28</f>
        <v>0</v>
      </c>
      <c r="BE2" s="52">
        <f>水大賞!D29</f>
        <v>0</v>
      </c>
      <c r="BF2" s="52">
        <f>水大賞!C30</f>
        <v>0</v>
      </c>
      <c r="BG2" s="52">
        <f>水大賞!D31</f>
        <v>0</v>
      </c>
      <c r="BH2" s="52">
        <f>水大賞!C32</f>
        <v>0</v>
      </c>
      <c r="BI2" s="53" t="str">
        <f>IF(BJ2=0,"",BJ2&amp;"/"&amp;BK2&amp;"/"&amp;BL2)</f>
        <v/>
      </c>
      <c r="BJ2" s="52">
        <f>水大賞!D33</f>
        <v>0</v>
      </c>
      <c r="BK2" s="52">
        <f>水大賞!G33</f>
        <v>0</v>
      </c>
      <c r="BL2" s="52">
        <f>水大賞!I33</f>
        <v>0</v>
      </c>
      <c r="BM2" s="52">
        <f>水大賞!D34</f>
        <v>0</v>
      </c>
      <c r="BN2" s="69" t="str">
        <f>水大賞!C35&amp;水大賞!D35</f>
        <v>-</v>
      </c>
      <c r="BO2" s="52">
        <f>水大賞!C36</f>
        <v>0</v>
      </c>
      <c r="BP2" s="52">
        <f>水大賞!A38</f>
        <v>0</v>
      </c>
      <c r="BQ2" s="52">
        <f>水大賞!A40</f>
        <v>0</v>
      </c>
      <c r="BR2" s="52">
        <f>水大賞!D42</f>
        <v>0</v>
      </c>
      <c r="BS2" s="52" t="str">
        <f>水大賞!G42</f>
        <v>--</v>
      </c>
      <c r="BT2" s="52">
        <f>水大賞!D43</f>
        <v>0</v>
      </c>
      <c r="BU2" s="52" t="str">
        <f>水大賞!G43</f>
        <v>--</v>
      </c>
      <c r="BV2" s="52">
        <f>水大賞!D44</f>
        <v>0</v>
      </c>
      <c r="BW2" s="52" t="str">
        <f>水大賞!G44</f>
        <v>--</v>
      </c>
      <c r="BX2" s="52" t="str">
        <f>IF(OR(水大賞!C46=TRUE,水大賞!E46=TRUE,水大賞!G46=TRUE,水大賞!I46=TRUE),"1.新聞広告","")</f>
        <v/>
      </c>
      <c r="BY2" s="52" t="str">
        <f>IF(水大賞!E46=TRUE,"(1)読売新聞","")</f>
        <v/>
      </c>
      <c r="BZ2" s="52" t="str">
        <f>IF(水大賞!G46=TRUE,"(2)教育新聞","")</f>
        <v/>
      </c>
      <c r="CA2" s="52" t="str">
        <f>IF(水大賞!I46=TRUE,"(3)その他","")</f>
        <v/>
      </c>
      <c r="CB2" s="52" t="str">
        <f>IF(水大賞!C47=TRUE,"2.日本水大賞ポスター","")</f>
        <v/>
      </c>
      <c r="CC2" s="52" t="str">
        <f>IF(水大賞!G47=TRUE,"3.日本河川協会又は日本水大賞HP・SNS","")</f>
        <v/>
      </c>
      <c r="CD2" s="52" t="str">
        <f>IF(水大賞!C48=TRUE,"4.水大賞事務局からの案内（チラシ・ＤＭ等）","")</f>
        <v/>
      </c>
      <c r="CE2" s="52" t="str">
        <f>IF(水大賞!G48=TRUE,"5.国の機関からの誘い","")</f>
        <v/>
      </c>
      <c r="CF2" s="52" t="str">
        <f>IF(水大賞!C49=TRUE,"6.県・市町村からの誘い","")</f>
        <v/>
      </c>
      <c r="CG2" s="52" t="str">
        <f>IF(水大賞!G49=TRUE,"7.教育機関関係からの誘い","")</f>
        <v/>
      </c>
      <c r="CH2" s="52" t="str">
        <f>IF(水大賞!C50=TRUE,"8.日本河川協会又は日本水大賞HP・SNS以外のインターネット情報","")</f>
        <v/>
      </c>
      <c r="CI2" s="52" t="str">
        <f>IF(水大賞!C51=TRUE,"9.その他","")</f>
        <v/>
      </c>
      <c r="CJ2" s="52">
        <f>水大賞!E51</f>
        <v>0</v>
      </c>
      <c r="CK2" s="52">
        <f>水大賞!C53</f>
        <v>0</v>
      </c>
      <c r="CL2" s="52">
        <f>水大賞!D54</f>
        <v>0</v>
      </c>
      <c r="CM2" s="52">
        <f>水大賞!D55</f>
        <v>0</v>
      </c>
      <c r="CN2" s="52">
        <f>水大賞!C56</f>
        <v>0</v>
      </c>
      <c r="CO2" s="52">
        <f>水大賞!D57</f>
        <v>0</v>
      </c>
      <c r="CP2" s="52">
        <f>水大賞!D58</f>
        <v>0</v>
      </c>
      <c r="CQ2" s="52">
        <f>水大賞!C59</f>
        <v>0</v>
      </c>
      <c r="CR2" s="52">
        <f>水大賞!A61</f>
        <v>0</v>
      </c>
      <c r="CS2" s="52">
        <f>水大賞!C61</f>
        <v>0</v>
      </c>
      <c r="CT2" s="52">
        <f>水大賞!E61</f>
        <v>0</v>
      </c>
      <c r="CU2" s="54" t="str">
        <f>IF(CV2&lt;&gt;"",CV2&amp;"年"&amp;CW2&amp;"月～"&amp;CX2&amp;"年"&amp;CY2&amp;"月","")</f>
        <v>0年0月～0年0月</v>
      </c>
      <c r="CV2" s="52">
        <f>水大賞!C63</f>
        <v>0</v>
      </c>
      <c r="CW2" s="52">
        <f>水大賞!E63</f>
        <v>0</v>
      </c>
      <c r="CX2" s="52">
        <f>水大賞!G63</f>
        <v>0</v>
      </c>
      <c r="CY2" s="52">
        <f>水大賞!I63</f>
        <v>0</v>
      </c>
      <c r="CZ2" s="54" t="str">
        <f>IF(水大賞!G64&lt;&gt;"",(DA2&amp;"年"&amp;DB2&amp;"月"),"")</f>
        <v/>
      </c>
      <c r="DA2" s="52">
        <f>水大賞!G64</f>
        <v>0</v>
      </c>
      <c r="DB2" s="52">
        <f>水大賞!I64</f>
        <v>0</v>
      </c>
      <c r="DC2" s="52">
        <f>水大賞!A66</f>
        <v>0</v>
      </c>
      <c r="DD2" s="52">
        <f>水大賞!A68</f>
        <v>0</v>
      </c>
      <c r="DE2" s="52">
        <f>水大賞!A70</f>
        <v>0</v>
      </c>
      <c r="DF2" s="58">
        <f>水大賞!A73</f>
        <v>0</v>
      </c>
      <c r="DG2" s="58">
        <f>水大賞!A76</f>
        <v>0</v>
      </c>
      <c r="DH2" s="58">
        <f>水大賞!A79</f>
        <v>0</v>
      </c>
      <c r="DI2" s="52">
        <f>水大賞!A81</f>
        <v>0</v>
      </c>
      <c r="DJ2" s="52">
        <f>水大賞!C83</f>
        <v>0</v>
      </c>
      <c r="DK2" s="52">
        <f>水大賞!H83</f>
        <v>0</v>
      </c>
      <c r="DL2" s="52">
        <f>水大賞!C84</f>
        <v>0</v>
      </c>
      <c r="DM2" s="52">
        <f>水大賞!C85</f>
        <v>0</v>
      </c>
      <c r="DN2" s="52">
        <f>水大賞!C86</f>
        <v>0</v>
      </c>
      <c r="DO2" s="52">
        <f>水大賞!H86</f>
        <v>0</v>
      </c>
      <c r="DP2" s="52">
        <f>水大賞!C87</f>
        <v>0</v>
      </c>
      <c r="DQ2" s="52">
        <f>水大賞!C88</f>
        <v>0</v>
      </c>
      <c r="DR2" s="52">
        <f>水大賞!A90</f>
        <v>0</v>
      </c>
      <c r="DS2" s="67"/>
    </row>
    <row r="3" spans="1:123">
      <c r="F3" s="55"/>
    </row>
  </sheetData>
  <phoneticPr fontId="3"/>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選択肢</vt:lpstr>
      <vt:lpstr>水大賞</vt:lpstr>
      <vt:lpstr>水大賞DB用</vt:lpstr>
      <vt:lpstr>水大賞!_Hlk27147611</vt:lpstr>
      <vt:lpstr>水大賞!Print_Area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h-kimura</dc:creator>
  <cp:lastModifiedBy>河川協会 システム</cp:lastModifiedBy>
  <cp:lastPrinted>2025-03-26T10:44:11Z</cp:lastPrinted>
  <dcterms:created xsi:type="dcterms:W3CDTF">2015-06-05T18:19:34Z</dcterms:created>
  <dcterms:modified xsi:type="dcterms:W3CDTF">2025-04-02T00:05:38Z</dcterms:modified>
</cp:coreProperties>
</file>